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Monish Naik - SBI\"/>
    </mc:Choice>
  </mc:AlternateContent>
  <xr:revisionPtr revIDLastSave="0" documentId="13_ncr:1_{035ACBAB-A6C8-4C06-BDB0-26B43472B02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7" i="4" l="1"/>
  <c r="G36" i="4"/>
  <c r="V13" i="16"/>
  <c r="S13" i="15"/>
  <c r="V19" i="14"/>
  <c r="U14" i="13"/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<sst xmlns="http://schemas.openxmlformats.org/spreadsheetml/2006/main" count="49" uniqueCount="43">
  <si>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</si>
  <si>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</si>
  <si>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</si>
  <si>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</si>
  <si>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</si>
  <si>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</si>
  <si>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</si>
  <si>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</si>
  <si>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</si>
  <si>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</si>
  <si>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</si>
  <si>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</si>
  <si>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</si>
  <si>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</si>
  <si>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</si>
  <si>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</si>
  <si>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</si>
  <si>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</si>
  <si>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</si>
  <si>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</si>
  <si>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</si>
  <si>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</si>
  <si>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</si>
  <si>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</si>
  <si>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</si>
  <si>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</si>
  <si>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</si>
  <si>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</si>
  <si>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</si>
  <si>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</si>
  <si>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</si>
  <si>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</si>
  <si>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</si>
  <si>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</si>
  <si>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</si>
  <si>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</si>
  <si>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</si>
  <si>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</si>
  <si>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</si>
  <si>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</si>
  <si>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</si>
  <si>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FMV / RV</t>
  </si>
  <si>
    <t>State Bank of India ( RACPC Ghatkopar (West) - Monish Naik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</si>
</sst>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43</xdr:row>
      <xdr:rowOff>48711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C7DE6-CF64-4C80-9141-2A10AA034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783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44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19DC1-B7F9-4343-8556-731D28C0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73543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38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E4FABF-E187-4A73-BC5C-A29ACB3EB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7125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39</xdr:row>
      <xdr:rowOff>181964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3F0E3A-D1B8-44FC-948E-4D39D0E75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087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315390</xdr:colOff>
      <xdr:row>54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041240-6BC0-4FFD-B291-268CBBC20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30590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B818E3-FB2F-422B-90A8-3B00CD14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8249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45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22935-60CF-4DB6-A7B6-DEC0AB2A0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411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220127</xdr:colOff>
      <xdr:row>48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2C78EC-FE8C-4D3A-932C-44B738759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35327" cy="9050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153442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E70BF-A969-4733-9306-ECEF011A4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68642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542</v>
      </c>
      <c r="C3" s="41">
        <f>B3*1.2</f>
        <v>650.4</v>
      </c>
      <c r="D3" s="41">
        <f t="shared" ref="D3:D14" si="2">C3*1.2</f>
        <v>780.4799999999999</v>
      </c>
      <c r="E3" s="42">
        <f t="shared" ref="E3:E14" si="3">R3</f>
        <v>13125000</v>
      </c>
      <c r="F3" s="41">
        <f t="shared" ref="F3:F14" si="4">ROUND((E3/B3),0)</f>
        <v>24216</v>
      </c>
      <c r="G3" s="41">
        <f t="shared" ref="G3:G14" si="5">ROUND((E3/C3),0)</f>
        <v>20180</v>
      </c>
      <c r="H3" s="41">
        <f t="shared" ref="H3:H14" si="6">ROUND((E3/D3),0)</f>
        <v>16817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542</v>
      </c>
      <c r="R3" s="44">
        <v>13125000</v>
      </c>
    </row>
    <row r="4" spans="1:20" x14ac:dyDescent="0.25">
      <c r="A4" s="4">
        <f t="shared" ref="A4:A9" si="9">N4</f>
        <v>0</v>
      </c>
      <c r="B4" s="4">
        <f t="shared" ref="B4:B9" si="10">Q4</f>
        <v>437</v>
      </c>
      <c r="C4" s="4">
        <f t="shared" ref="C4:C9" si="11">B4*1.2</f>
        <v>524.4</v>
      </c>
      <c r="D4" s="4">
        <f t="shared" ref="D4:D9" si="12">C4*1.2</f>
        <v>629.28</v>
      </c>
      <c r="E4" s="5">
        <f t="shared" ref="E4:E9" si="13">R4</f>
        <v>10250000</v>
      </c>
      <c r="F4" s="9">
        <f t="shared" ref="F4:F9" si="14">ROUND((E4/B4),0)</f>
        <v>23455</v>
      </c>
      <c r="G4" s="9">
        <f t="shared" ref="G4:G9" si="15">ROUND((E4/C4),0)</f>
        <v>19546</v>
      </c>
      <c r="H4" s="9">
        <f t="shared" ref="H4:H9" si="16">ROUND((E4/D4),0)</f>
        <v>16288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437</v>
      </c>
      <c r="R4" s="2">
        <v>10250000</v>
      </c>
    </row>
    <row r="5" spans="1:20" x14ac:dyDescent="0.25">
      <c r="A5" s="4">
        <f t="shared" si="9"/>
        <v>0</v>
      </c>
      <c r="B5" s="4">
        <f t="shared" si="10"/>
        <v>437</v>
      </c>
      <c r="C5" s="4">
        <f t="shared" si="11"/>
        <v>524.4</v>
      </c>
      <c r="D5" s="4">
        <f t="shared" si="12"/>
        <v>629.28</v>
      </c>
      <c r="E5" s="5">
        <f t="shared" si="13"/>
        <v>9500000</v>
      </c>
      <c r="F5" s="9">
        <f t="shared" si="14"/>
        <v>21739</v>
      </c>
      <c r="G5" s="9">
        <f t="shared" si="15"/>
        <v>18116</v>
      </c>
      <c r="H5" s="9">
        <f t="shared" si="16"/>
        <v>15097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437</v>
      </c>
      <c r="R5" s="2">
        <v>9500000</v>
      </c>
    </row>
    <row r="6" spans="1:20" s="43" customFormat="1" x14ac:dyDescent="0.25">
      <c r="A6" s="41">
        <f t="shared" si="9"/>
        <v>0</v>
      </c>
      <c r="B6" s="41">
        <f t="shared" si="10"/>
        <v>437</v>
      </c>
      <c r="C6" s="41">
        <f t="shared" si="11"/>
        <v>524.4</v>
      </c>
      <c r="D6" s="41">
        <f t="shared" si="12"/>
        <v>629.28</v>
      </c>
      <c r="E6" s="42">
        <f t="shared" si="13"/>
        <v>10300000</v>
      </c>
      <c r="F6" s="41">
        <f t="shared" si="14"/>
        <v>23570</v>
      </c>
      <c r="G6" s="41">
        <f t="shared" si="15"/>
        <v>19641</v>
      </c>
      <c r="H6" s="41">
        <f t="shared" si="16"/>
        <v>16368</v>
      </c>
      <c r="I6" s="41" t="e">
        <f>#REF!</f>
        <v>#REF!</v>
      </c>
      <c r="J6" s="41">
        <f t="shared" si="17"/>
        <v>0</v>
      </c>
      <c r="O6" s="43">
        <v>0</v>
      </c>
      <c r="P6" s="43">
        <f t="shared" si="18"/>
        <v>0</v>
      </c>
      <c r="Q6" s="43">
        <v>437</v>
      </c>
      <c r="R6" s="44">
        <v>10300000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850</v>
      </c>
      <c r="C16" s="41">
        <f>B16*1.2</f>
        <v>1020</v>
      </c>
      <c r="D16" s="41">
        <f t="shared" ref="D16:D28" si="34">C16*1.2</f>
        <v>1224</v>
      </c>
      <c r="E16" s="42">
        <f t="shared" ref="E16:E28" si="35">R16</f>
        <v>23000000</v>
      </c>
      <c r="F16" s="41">
        <f t="shared" ref="F16:F28" si="36">ROUND((E16/B16),0)</f>
        <v>27059</v>
      </c>
      <c r="G16" s="41">
        <f t="shared" ref="G16:G28" si="37">ROUND((E16/C16),0)</f>
        <v>22549</v>
      </c>
      <c r="H16" s="41">
        <f t="shared" ref="H16:H28" si="38">ROUND((E16/D16),0)</f>
        <v>18791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850</v>
      </c>
      <c r="R16" s="44">
        <v>23000000</v>
      </c>
    </row>
    <row r="17" spans="1:24" x14ac:dyDescent="0.25">
      <c r="A17" s="4">
        <f t="shared" si="32"/>
        <v>0</v>
      </c>
      <c r="B17" s="4">
        <f t="shared" si="33"/>
        <v>1010</v>
      </c>
      <c r="C17" s="4">
        <f t="shared" ref="C17:C28" si="41">B17*1.2</f>
        <v>1212</v>
      </c>
      <c r="D17" s="4">
        <f t="shared" si="34"/>
        <v>1454.3999999999999</v>
      </c>
      <c r="E17" s="5">
        <f t="shared" si="35"/>
        <v>24000000</v>
      </c>
      <c r="F17" s="9">
        <f t="shared" si="36"/>
        <v>23762</v>
      </c>
      <c r="G17" s="9">
        <f t="shared" si="37"/>
        <v>19802</v>
      </c>
      <c r="H17" s="9">
        <f t="shared" si="38"/>
        <v>16502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1010</v>
      </c>
      <c r="R17" s="2">
        <v>24000000</v>
      </c>
    </row>
    <row r="18" spans="1:24" x14ac:dyDescent="0.25">
      <c r="A18" s="4">
        <f t="shared" si="32"/>
        <v>0</v>
      </c>
      <c r="B18" s="4">
        <f t="shared" si="33"/>
        <v>700</v>
      </c>
      <c r="C18" s="4">
        <f t="shared" si="41"/>
        <v>840</v>
      </c>
      <c r="D18" s="4">
        <f t="shared" si="34"/>
        <v>1008</v>
      </c>
      <c r="E18" s="5">
        <f t="shared" si="35"/>
        <v>16000000</v>
      </c>
      <c r="F18" s="9">
        <f t="shared" si="36"/>
        <v>22857</v>
      </c>
      <c r="G18" s="9">
        <f t="shared" si="37"/>
        <v>19048</v>
      </c>
      <c r="H18" s="9">
        <f t="shared" si="38"/>
        <v>15873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700</v>
      </c>
      <c r="R18" s="2">
        <v>16000000</v>
      </c>
    </row>
    <row r="19" spans="1:24" s="43" customFormat="1" x14ac:dyDescent="0.25">
      <c r="A19" s="41">
        <f t="shared" si="32"/>
        <v>0</v>
      </c>
      <c r="B19" s="41">
        <f t="shared" si="33"/>
        <v>850</v>
      </c>
      <c r="C19" s="41">
        <f t="shared" si="41"/>
        <v>1020</v>
      </c>
      <c r="D19" s="41">
        <f t="shared" si="34"/>
        <v>1224</v>
      </c>
      <c r="E19" s="42">
        <f t="shared" si="35"/>
        <v>25000000</v>
      </c>
      <c r="F19" s="41">
        <f t="shared" si="36"/>
        <v>29412</v>
      </c>
      <c r="G19" s="41">
        <f t="shared" si="37"/>
        <v>24510</v>
      </c>
      <c r="H19" s="41">
        <f t="shared" si="38"/>
        <v>20425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850</v>
      </c>
      <c r="R19" s="44">
        <v>25000000</v>
      </c>
    </row>
    <row r="20" spans="1:24" x14ac:dyDescent="0.25">
      <c r="A20" s="4">
        <f t="shared" si="32"/>
        <v>0</v>
      </c>
      <c r="B20" s="4">
        <f t="shared" si="33"/>
        <v>850</v>
      </c>
      <c r="C20" s="4">
        <f t="shared" si="41"/>
        <v>1020</v>
      </c>
      <c r="D20" s="4">
        <f t="shared" si="34"/>
        <v>1224</v>
      </c>
      <c r="E20" s="5">
        <f t="shared" si="35"/>
        <v>22200000</v>
      </c>
      <c r="F20" s="9">
        <f t="shared" si="36"/>
        <v>26118</v>
      </c>
      <c r="G20" s="9">
        <f t="shared" si="37"/>
        <v>21765</v>
      </c>
      <c r="H20" s="9">
        <f t="shared" si="38"/>
        <v>18137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850</v>
      </c>
      <c r="R20" s="2">
        <v>22200000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24000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39</v>
      </c>
      <c r="F33" s="7">
        <v>40.32</v>
      </c>
      <c r="G33">
        <f>F33*10.764</f>
        <v>434.00448</v>
      </c>
      <c r="S33" s="10"/>
      <c r="T33" s="10"/>
      <c r="U33" s="17" t="s">
        <v>17</v>
      </c>
      <c r="V33" s="23"/>
      <c r="W33" s="24">
        <f>X33-X34</f>
        <v>18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42</v>
      </c>
      <c r="X34" s="31">
        <v>2006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F36" s="7">
        <v>48.38</v>
      </c>
      <c r="G36">
        <f>F36*10.764</f>
        <v>520.76232000000005</v>
      </c>
      <c r="P36" s="46" t="s">
        <v>42</v>
      </c>
      <c r="Q36" s="46"/>
      <c r="R36" s="46"/>
      <c r="S36" s="46"/>
      <c r="T36" s="47"/>
      <c r="U36" s="21" t="s">
        <v>20</v>
      </c>
      <c r="V36" s="23"/>
      <c r="W36" s="24">
        <f>90*W33/W35</f>
        <v>27</v>
      </c>
      <c r="X36" s="24"/>
    </row>
    <row r="37" spans="5:25" ht="15.75" x14ac:dyDescent="0.25">
      <c r="G37">
        <f>G36/G33</f>
        <v>1.1999007936507937</v>
      </c>
      <c r="U37" s="17"/>
      <c r="V37" s="26"/>
      <c r="W37" s="27">
        <f>W36%</f>
        <v>0.27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675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1825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24000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25825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434</v>
      </c>
      <c r="X44" s="24"/>
    </row>
    <row r="45" spans="5:25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11208050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W45*0.98</f>
        <v>10983889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8966440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1085000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23350.104166666668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Q17" sqref="Q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U44"/>
  <sheetViews>
    <sheetView zoomScaleNormal="100" workbookViewId="0">
      <selection activeCell="U15" sqref="U15"/>
    </sheetView>
  </sheetViews>
  <sheetFormatPr defaultRowHeight="15" x14ac:dyDescent="0.25"/>
  <sheetData>
    <row r="14" spans="20:21" x14ac:dyDescent="0.25">
      <c r="T14">
        <v>50.39</v>
      </c>
      <c r="U14">
        <f>T14*10.764</f>
        <v>542.39796000000001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9:V19"/>
  <sheetViews>
    <sheetView topLeftCell="A6" workbookViewId="0">
      <selection activeCell="T33" sqref="T33"/>
    </sheetView>
  </sheetViews>
  <sheetFormatPr defaultRowHeight="15" x14ac:dyDescent="0.25"/>
  <sheetData>
    <row r="19" spans="21:22" x14ac:dyDescent="0.25">
      <c r="U19">
        <v>40.64</v>
      </c>
      <c r="V19">
        <f>U19*10.764</f>
        <v>437.44896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3"/>
  <sheetViews>
    <sheetView zoomScaleNormal="100" workbookViewId="0">
      <selection activeCell="S14" sqref="S14"/>
    </sheetView>
  </sheetViews>
  <sheetFormatPr defaultRowHeight="15" x14ac:dyDescent="0.25"/>
  <sheetData>
    <row r="2" spans="1:19" x14ac:dyDescent="0.25">
      <c r="A2" s="6"/>
    </row>
    <row r="13" spans="1:19" x14ac:dyDescent="0.25">
      <c r="R13">
        <v>40.64</v>
      </c>
      <c r="S13">
        <f>R13*10.764</f>
        <v>437.44896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3:V19"/>
  <sheetViews>
    <sheetView zoomScaleNormal="100" workbookViewId="0">
      <selection activeCell="V14" sqref="V14"/>
    </sheetView>
  </sheetViews>
  <sheetFormatPr defaultRowHeight="15" x14ac:dyDescent="0.25"/>
  <sheetData>
    <row r="13" spans="21:22" x14ac:dyDescent="0.25">
      <c r="U13">
        <v>40.64</v>
      </c>
      <c r="V13">
        <f>U13*10.764</f>
        <v>437.44896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P22" sqref="P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2024-09-10T09:25:44Z</dcterms:modified>
</cp:coreProperties>
</file>