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5"/>
  <workbookPr/>
  <mc:AlternateContent xmlns:mc="http://schemas.openxmlformats.org/markup-compatibility/2006">
    <mc:Choice Requires="x15">
      <x15ac:absPath xmlns:x15ac="http://schemas.microsoft.com/office/spreadsheetml/2010/11/ac" url="D:\Vaishali\SBI\RACPC Sion\Ubale Rahul Dadasaheb\"/>
    </mc:Choice>
  </mc:AlternateContent>
  <xr:revisionPtr revIDLastSave="0" documentId="13_ncr:1_{E698C35C-1357-4C3F-8942-BECC4B009EA2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3" r:id="rId12"/>
    <sheet name="Sheet12" sheetId="24" r:id="rId13"/>
  </sheets>
  <calcPr calcId="191029"/>
</workbook>
</file>

<file path=xl/calcChain.xml><?xml version="1.0" encoding="utf-8"?>
<calcChain xmlns="http://schemas.openxmlformats.org/spreadsheetml/2006/main">
  <c r="T26" i="4" l="1"/>
  <c r="I23" i="4" l="1"/>
  <c r="P7" i="4"/>
  <c r="Q5" i="4"/>
  <c r="P5" i="4"/>
  <c r="J32" i="4"/>
  <c r="J33" i="4" s="1"/>
  <c r="J34" i="4" s="1"/>
  <c r="J27" i="4"/>
  <c r="J28" i="4"/>
  <c r="J29" i="4"/>
  <c r="J30" i="4"/>
  <c r="J31" i="4"/>
  <c r="J20" i="4"/>
  <c r="Q12" i="4" l="1"/>
  <c r="Q11" i="4"/>
  <c r="P10" i="4"/>
  <c r="P9" i="4"/>
  <c r="P8" i="4"/>
  <c r="Q7" i="4"/>
  <c r="Q6" i="4"/>
  <c r="P4" i="4"/>
  <c r="P3" i="4"/>
  <c r="P2" i="4"/>
  <c r="C14" i="4"/>
  <c r="C15" i="4"/>
  <c r="P13" i="4" l="1"/>
  <c r="J13" i="4" l="1"/>
  <c r="I13" i="4"/>
  <c r="E13" i="4"/>
  <c r="J12" i="4"/>
  <c r="I12" i="4"/>
  <c r="E12" i="4"/>
  <c r="J11" i="4"/>
  <c r="I11" i="4"/>
  <c r="E11" i="4"/>
  <c r="J10" i="4"/>
  <c r="I10" i="4"/>
  <c r="E10" i="4"/>
  <c r="J9" i="4"/>
  <c r="I9" i="4"/>
  <c r="E9" i="4"/>
  <c r="J8" i="4"/>
  <c r="I8" i="4"/>
  <c r="E8" i="4"/>
  <c r="J7" i="4"/>
  <c r="I7" i="4"/>
  <c r="E7" i="4"/>
  <c r="J6" i="4"/>
  <c r="I6" i="4"/>
  <c r="E6" i="4"/>
  <c r="J5" i="4"/>
  <c r="I5" i="4"/>
  <c r="E5" i="4"/>
  <c r="J4" i="4"/>
  <c r="I4" i="4"/>
  <c r="E4" i="4"/>
  <c r="J3" i="4"/>
  <c r="I3" i="4"/>
  <c r="E3" i="4"/>
  <c r="J2" i="4"/>
  <c r="I2" i="4"/>
  <c r="E2" i="4"/>
  <c r="P15" i="4" l="1"/>
  <c r="Q15" i="4" s="1"/>
  <c r="J15" i="4"/>
  <c r="I15" i="4"/>
  <c r="E15" i="4"/>
  <c r="A15" i="4"/>
  <c r="P14" i="4"/>
  <c r="Q14" i="4" s="1"/>
  <c r="J14" i="4"/>
  <c r="I14" i="4"/>
  <c r="E14" i="4"/>
  <c r="A14" i="4"/>
  <c r="A13" i="4"/>
  <c r="B12" i="4"/>
  <c r="C12" i="4" s="1"/>
  <c r="A12" i="4"/>
  <c r="B11" i="4"/>
  <c r="C11" i="4" s="1"/>
  <c r="A11" i="4"/>
  <c r="B10" i="4"/>
  <c r="C10" i="4" s="1"/>
  <c r="A10" i="4"/>
  <c r="B9" i="4"/>
  <c r="C9" i="4" s="1"/>
  <c r="A9" i="4"/>
  <c r="B8" i="4"/>
  <c r="C8" i="4" s="1"/>
  <c r="A8" i="4"/>
  <c r="A7" i="4"/>
  <c r="B6" i="4"/>
  <c r="C6" i="4" s="1"/>
  <c r="A6" i="4"/>
  <c r="B5" i="4"/>
  <c r="C5" i="4" s="1"/>
  <c r="A5" i="4"/>
  <c r="B4" i="4"/>
  <c r="C4" i="4" s="1"/>
  <c r="A4" i="4"/>
  <c r="B3" i="4"/>
  <c r="C3" i="4" s="1"/>
  <c r="A3" i="4"/>
  <c r="B2" i="4"/>
  <c r="C2" i="4" s="1"/>
  <c r="A2" i="4"/>
  <c r="G5" i="4" l="1"/>
  <c r="F8" i="4"/>
  <c r="F9" i="4"/>
  <c r="F10" i="4"/>
  <c r="F11" i="4"/>
  <c r="F12" i="4"/>
  <c r="F3" i="4"/>
  <c r="F4" i="4"/>
  <c r="F5" i="4"/>
  <c r="F6" i="4"/>
  <c r="F2" i="4"/>
  <c r="B13" i="4"/>
  <c r="C13" i="4" s="1"/>
  <c r="B14" i="4"/>
  <c r="B15" i="4"/>
  <c r="B7" i="4"/>
  <c r="C7" i="4" s="1"/>
  <c r="F14" i="4" l="1"/>
  <c r="F13" i="4"/>
  <c r="D5" i="4"/>
  <c r="H5" i="4" s="1"/>
  <c r="D10" i="4"/>
  <c r="H10" i="4" s="1"/>
  <c r="G10" i="4"/>
  <c r="D9" i="4"/>
  <c r="H9" i="4" s="1"/>
  <c r="G9" i="4"/>
  <c r="D12" i="4"/>
  <c r="H12" i="4" s="1"/>
  <c r="G12" i="4"/>
  <c r="F7" i="4"/>
  <c r="D3" i="4"/>
  <c r="H3" i="4" s="1"/>
  <c r="G3" i="4"/>
  <c r="D11" i="4"/>
  <c r="H11" i="4" s="1"/>
  <c r="G11" i="4"/>
  <c r="D2" i="4"/>
  <c r="H2" i="4" s="1"/>
  <c r="G2" i="4"/>
  <c r="D4" i="4"/>
  <c r="H4" i="4" s="1"/>
  <c r="G4" i="4"/>
  <c r="D6" i="4"/>
  <c r="H6" i="4" s="1"/>
  <c r="G6" i="4"/>
  <c r="D8" i="4"/>
  <c r="H8" i="4" s="1"/>
  <c r="G8" i="4"/>
  <c r="D15" i="4"/>
  <c r="H15" i="4" s="1"/>
  <c r="G15" i="4"/>
  <c r="F15" i="4"/>
  <c r="D14" i="4"/>
  <c r="H14" i="4" s="1"/>
  <c r="G14" i="4"/>
  <c r="D13" i="4" l="1"/>
  <c r="H13" i="4" s="1"/>
  <c r="G13" i="4"/>
  <c r="D7" i="4"/>
  <c r="H7" i="4" s="1"/>
  <c r="G7" i="4"/>
</calcChain>
</file>

<file path=xl/sharedStrings.xml><?xml version="1.0" encoding="utf-8"?>
<sst xmlns="http://schemas.openxmlformats.org/spreadsheetml/2006/main" count="84" uniqueCount="25">
  <si>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</si>
  <si>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</si>
  <si>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</si>
  <si>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</si>
  <si>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</si>
  <si>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</si>
  <si>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</si>
  <si>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</si>
  <si>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</si>
  <si>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</si>
  <si>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</si>
  <si>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</si>
  <si>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</si>
  <si>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Flat No. 403, 4th Floor, Wing - C, Panchavati Plaza Co-op. Hsg. Soc. Ltd., Plot No. 92-96, Sector 5, Road No. 5, Village - Ghansoli, Savoli, Navi Mumbai</t>
  </si>
  <si>
    <t>bua</t>
  </si>
  <si>
    <t>fmv</t>
  </si>
  <si>
    <t>super covered area</t>
  </si>
  <si>
    <t>sodl out</t>
  </si>
  <si>
    <t>08.04.24</t>
  </si>
  <si>
    <t>08.01.24</t>
  </si>
  <si>
    <t>27.09.23</t>
  </si>
  <si>
    <t>rate on bua</t>
  </si>
  <si>
    <t>2 bhk flat</t>
  </si>
  <si>
    <t>ls - 1 cr</t>
  </si>
  <si>
    <t>yoc - 2005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</si>
</sst>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0" borderId="0" xfId="0" applyFill="1"/>
    <xf numFmtId="0" fontId="0" fillId="3" borderId="0" xfId="0" applyFill="1"/>
    <xf numFmtId="0" fontId="1" fillId="3" borderId="0" xfId="0" applyFont="1" applyFill="1" applyAlignment="1">
      <alignment wrapText="1"/>
    </xf>
    <xf numFmtId="0" fontId="1" fillId="3" borderId="0" xfId="0" applyFont="1" applyFill="1"/>
    <xf numFmtId="0" fontId="0" fillId="2" borderId="0" xfId="0" applyFill="1"/>
    <xf numFmtId="0" fontId="2" fillId="2" borderId="0" xfId="0" applyFont="1" applyFill="1"/>
    <xf numFmtId="0" fontId="3" fillId="2" borderId="0" xfId="0" applyFont="1" applyFill="1"/>
    <xf numFmtId="0" fontId="2" fillId="2" borderId="0" xfId="0" applyFont="1" applyFill="1" applyAlignment="1">
      <alignment horizontal="center" vertical="center"/>
    </xf>
    <xf numFmtId="0" fontId="1" fillId="2" borderId="0" xfId="0" applyFont="1" applyFill="1"/>
    <xf numFmtId="4" fontId="0" fillId="2" borderId="0" xfId="0" applyNumberForma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0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1.pn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152400</xdr:colOff>
      <xdr:row>35</xdr:row>
      <xdr:rowOff>151104</xdr:rowOff>
    </xdr:from>
    <xdr:to>
      <xdr:col>14</xdr:col>
      <xdr:colOff>572673</xdr:colOff>
      <xdr:row>54</xdr:row>
      <xdr:rowOff>162639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E6D1541-7CEA-4F7E-B883-4439EF6700F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019300" y="7390104"/>
          <a:ext cx="5963823" cy="363103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25</xdr:col>
      <xdr:colOff>183042</xdr:colOff>
      <xdr:row>47</xdr:row>
      <xdr:rowOff>29765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5BBBBB21-470E-4D0B-A913-AE9DF01D363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4813442" cy="852606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15</xdr:col>
      <xdr:colOff>363192</xdr:colOff>
      <xdr:row>51</xdr:row>
      <xdr:rowOff>86933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6A451A0-4D07-4AB5-8C33-265CAA4F828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143000"/>
          <a:ext cx="8897592" cy="8659433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14</xdr:col>
      <xdr:colOff>429876</xdr:colOff>
      <xdr:row>46</xdr:row>
      <xdr:rowOff>134565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8948B41-5022-4576-8FE7-42336FA0E74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8964276" cy="870706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30</xdr:col>
      <xdr:colOff>409575</xdr:colOff>
      <xdr:row>47</xdr:row>
      <xdr:rowOff>85725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5B8D7577-0E35-4C38-BB5F-7BCED14EF61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8087975" cy="851535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7</xdr:row>
      <xdr:rowOff>0</xdr:rowOff>
    </xdr:from>
    <xdr:to>
      <xdr:col>29</xdr:col>
      <xdr:colOff>409575</xdr:colOff>
      <xdr:row>51</xdr:row>
      <xdr:rowOff>133350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657FD30-A2E9-4C6E-A70C-5B18FDCC9AE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333500"/>
          <a:ext cx="18087975" cy="851535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0</xdr:row>
      <xdr:rowOff>0</xdr:rowOff>
    </xdr:from>
    <xdr:to>
      <xdr:col>35</xdr:col>
      <xdr:colOff>409575</xdr:colOff>
      <xdr:row>47</xdr:row>
      <xdr:rowOff>76200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30F9ACA0-3B95-493B-BA3E-2BE1C2F17C4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657600" y="0"/>
          <a:ext cx="18087975" cy="902970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420350</xdr:colOff>
      <xdr:row>46</xdr:row>
      <xdr:rowOff>77407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821651A-7B89-4F5D-B336-9E27097AEE3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954750" cy="8649907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410823</xdr:colOff>
      <xdr:row>46</xdr:row>
      <xdr:rowOff>77407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588BF38-C2EE-4EB8-BB04-D98F546E1FB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945223" cy="8649907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439402</xdr:colOff>
      <xdr:row>46</xdr:row>
      <xdr:rowOff>105986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37AC9CD6-1175-4280-B04B-C691EF5B770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973802" cy="8678486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14</xdr:col>
      <xdr:colOff>401297</xdr:colOff>
      <xdr:row>46</xdr:row>
      <xdr:rowOff>67881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4E113F2-7C4B-4EA3-9C71-7A819B11E3C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8935697" cy="8640381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391771</xdr:colOff>
      <xdr:row>49</xdr:row>
      <xdr:rowOff>172750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672FD50D-BD00-4111-A46A-D69612FDC7F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926171" cy="93167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4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37"/>
  <sheetViews>
    <sheetView tabSelected="1" zoomScaleNormal="100" workbookViewId="0">
      <selection activeCell="J23" sqref="J23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7.7109375" style="7" customWidth="1"/>
    <col min="7" max="7" width="9.85546875" customWidth="1"/>
    <col min="8" max="8" width="10.85546875" customWidth="1"/>
    <col min="9" max="9" width="11.85546875" customWidth="1"/>
    <col min="10" max="10" width="9.85546875" customWidth="1"/>
    <col min="11" max="13" width="9.140625" hidden="1" customWidth="1"/>
    <col min="14" max="14" width="5" customWidth="1"/>
    <col min="15" max="15" width="10.5703125" customWidth="1"/>
    <col min="16" max="16" width="8.28515625" customWidth="1"/>
    <col min="17" max="17" width="10.7109375" customWidth="1"/>
    <col min="18" max="18" width="16" customWidth="1"/>
    <col min="19" max="19" width="6.28515625" customWidth="1"/>
  </cols>
  <sheetData>
    <row r="1" spans="1:20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9" t="s">
        <v>11</v>
      </c>
      <c r="H1" s="9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</row>
    <row r="2" spans="1:20" x14ac:dyDescent="0.25">
      <c r="A2" s="4">
        <f t="shared" ref="A2:A15" si="0">N2</f>
        <v>0</v>
      </c>
      <c r="B2" s="4">
        <f t="shared" ref="B2:B15" si="1">Q2</f>
        <v>700</v>
      </c>
      <c r="C2" s="4">
        <f>B2*1.2</f>
        <v>840</v>
      </c>
      <c r="D2" s="4">
        <f t="shared" ref="D2:D13" si="2">C2*1.2</f>
        <v>1008</v>
      </c>
      <c r="E2" s="5">
        <f t="shared" ref="E2:E13" si="3">R2</f>
        <v>10000000</v>
      </c>
      <c r="F2" s="10">
        <f t="shared" ref="F2:F13" si="4">ROUND((E2/B2),0)</f>
        <v>14286</v>
      </c>
      <c r="G2" s="10">
        <f t="shared" ref="G2:G13" si="5">ROUND((E2/C2),0)</f>
        <v>11905</v>
      </c>
      <c r="H2" s="10">
        <f t="shared" ref="H2:H13" si="6">ROUND((E2/D2),0)</f>
        <v>9921</v>
      </c>
      <c r="I2" s="4" t="e">
        <f>#REF!</f>
        <v>#REF!</v>
      </c>
      <c r="J2" s="4" t="str">
        <f t="shared" ref="J2:J13" si="7">S2</f>
        <v>sodl out</v>
      </c>
      <c r="O2">
        <v>0</v>
      </c>
      <c r="P2">
        <f t="shared" ref="P2:P12" si="8">O2/1.2</f>
        <v>0</v>
      </c>
      <c r="Q2" s="11">
        <v>700</v>
      </c>
      <c r="R2" s="16">
        <v>10000000</v>
      </c>
      <c r="S2" s="11" t="s">
        <v>17</v>
      </c>
      <c r="T2" s="8"/>
    </row>
    <row r="3" spans="1:20" x14ac:dyDescent="0.25">
      <c r="A3" s="4">
        <f t="shared" si="0"/>
        <v>0</v>
      </c>
      <c r="B3" s="4">
        <f t="shared" si="1"/>
        <v>650</v>
      </c>
      <c r="C3" s="4">
        <f t="shared" ref="C3:C15" si="9">B3*1.2</f>
        <v>780</v>
      </c>
      <c r="D3" s="4">
        <f t="shared" si="2"/>
        <v>936</v>
      </c>
      <c r="E3" s="5">
        <f t="shared" si="3"/>
        <v>14000000</v>
      </c>
      <c r="F3" s="10">
        <f t="shared" si="4"/>
        <v>21538</v>
      </c>
      <c r="G3" s="15">
        <f t="shared" si="5"/>
        <v>17949</v>
      </c>
      <c r="H3" s="10">
        <f t="shared" si="6"/>
        <v>14957</v>
      </c>
      <c r="I3" s="4" t="e">
        <f>#REF!</f>
        <v>#REF!</v>
      </c>
      <c r="J3" s="4">
        <f t="shared" si="7"/>
        <v>0</v>
      </c>
      <c r="O3">
        <v>0</v>
      </c>
      <c r="P3">
        <f t="shared" si="8"/>
        <v>0</v>
      </c>
      <c r="Q3">
        <v>650</v>
      </c>
      <c r="R3" s="2">
        <v>14000000</v>
      </c>
      <c r="S3" s="8"/>
      <c r="T3" s="8"/>
    </row>
    <row r="4" spans="1:20" x14ac:dyDescent="0.25">
      <c r="A4" s="4">
        <f t="shared" si="0"/>
        <v>0</v>
      </c>
      <c r="B4" s="4">
        <f t="shared" si="1"/>
        <v>800</v>
      </c>
      <c r="C4" s="4">
        <f t="shared" si="9"/>
        <v>960</v>
      </c>
      <c r="D4" s="4">
        <f t="shared" si="2"/>
        <v>1152</v>
      </c>
      <c r="E4" s="5">
        <f t="shared" si="3"/>
        <v>14500000</v>
      </c>
      <c r="F4" s="10">
        <f t="shared" si="4"/>
        <v>18125</v>
      </c>
      <c r="G4" s="10">
        <f t="shared" si="5"/>
        <v>15104</v>
      </c>
      <c r="H4" s="10">
        <f t="shared" si="6"/>
        <v>12587</v>
      </c>
      <c r="I4" s="4" t="e">
        <f>#REF!</f>
        <v>#REF!</v>
      </c>
      <c r="J4" s="4">
        <f t="shared" si="7"/>
        <v>0</v>
      </c>
      <c r="O4">
        <v>0</v>
      </c>
      <c r="P4">
        <f t="shared" si="8"/>
        <v>0</v>
      </c>
      <c r="Q4">
        <v>800</v>
      </c>
      <c r="R4" s="2">
        <v>14500000</v>
      </c>
      <c r="S4" s="8"/>
      <c r="T4" s="8"/>
    </row>
    <row r="5" spans="1:20" x14ac:dyDescent="0.25">
      <c r="A5" s="4">
        <f t="shared" si="0"/>
        <v>0</v>
      </c>
      <c r="B5" s="4">
        <f t="shared" si="1"/>
        <v>405.96583333333336</v>
      </c>
      <c r="C5" s="4">
        <f t="shared" si="9"/>
        <v>487.15899999999999</v>
      </c>
      <c r="D5" s="4">
        <f t="shared" si="2"/>
        <v>584.59079999999994</v>
      </c>
      <c r="E5" s="5">
        <f t="shared" si="3"/>
        <v>6750000</v>
      </c>
      <c r="F5" s="10">
        <f t="shared" si="4"/>
        <v>16627</v>
      </c>
      <c r="G5" s="15">
        <f t="shared" si="5"/>
        <v>13856</v>
      </c>
      <c r="H5" s="10">
        <f t="shared" si="6"/>
        <v>11547</v>
      </c>
      <c r="I5" s="4" t="e">
        <f>#REF!</f>
        <v>#REF!</v>
      </c>
      <c r="J5" s="4" t="str">
        <f t="shared" si="7"/>
        <v>08.04.24</v>
      </c>
      <c r="O5">
        <v>0</v>
      </c>
      <c r="P5">
        <f>413.659+73.5</f>
        <v>487.15899999999999</v>
      </c>
      <c r="Q5">
        <f>P5/1.2</f>
        <v>405.96583333333336</v>
      </c>
      <c r="R5" s="2">
        <v>6750000</v>
      </c>
      <c r="S5" s="8" t="s">
        <v>18</v>
      </c>
      <c r="T5" s="8"/>
    </row>
    <row r="6" spans="1:20" x14ac:dyDescent="0.25">
      <c r="A6" s="4">
        <f t="shared" si="0"/>
        <v>0</v>
      </c>
      <c r="B6" s="4">
        <f t="shared" si="1"/>
        <v>407.33333333333337</v>
      </c>
      <c r="C6" s="4">
        <f t="shared" si="9"/>
        <v>488.8</v>
      </c>
      <c r="D6" s="4">
        <f t="shared" si="2"/>
        <v>586.55999999999995</v>
      </c>
      <c r="E6" s="5">
        <f t="shared" si="3"/>
        <v>7000000</v>
      </c>
      <c r="F6" s="10">
        <f t="shared" si="4"/>
        <v>17185</v>
      </c>
      <c r="G6" s="15">
        <f t="shared" si="5"/>
        <v>14321</v>
      </c>
      <c r="H6" s="10">
        <f t="shared" si="6"/>
        <v>11934</v>
      </c>
      <c r="I6" s="4" t="e">
        <f>#REF!</f>
        <v>#REF!</v>
      </c>
      <c r="J6" s="4" t="str">
        <f t="shared" si="7"/>
        <v>08.01.24</v>
      </c>
      <c r="O6">
        <v>0</v>
      </c>
      <c r="P6">
        <v>488.8</v>
      </c>
      <c r="Q6">
        <f t="shared" ref="Q2:Q12" si="10">P6/1.2</f>
        <v>407.33333333333337</v>
      </c>
      <c r="R6" s="2">
        <v>7000000</v>
      </c>
      <c r="S6" s="8" t="s">
        <v>19</v>
      </c>
      <c r="T6" s="8"/>
    </row>
    <row r="7" spans="1:20" x14ac:dyDescent="0.25">
      <c r="A7" s="4">
        <f t="shared" si="0"/>
        <v>0</v>
      </c>
      <c r="B7" s="4">
        <f t="shared" si="1"/>
        <v>422.16666666666669</v>
      </c>
      <c r="C7" s="4">
        <f t="shared" si="9"/>
        <v>506.6</v>
      </c>
      <c r="D7" s="4">
        <f t="shared" si="2"/>
        <v>607.91999999999996</v>
      </c>
      <c r="E7" s="5">
        <f t="shared" si="3"/>
        <v>6600000</v>
      </c>
      <c r="F7" s="10">
        <f t="shared" si="4"/>
        <v>15634</v>
      </c>
      <c r="G7" s="10">
        <f t="shared" si="5"/>
        <v>13028</v>
      </c>
      <c r="H7" s="10">
        <f t="shared" si="6"/>
        <v>10857</v>
      </c>
      <c r="I7" s="4" t="e">
        <f>#REF!</f>
        <v>#REF!</v>
      </c>
      <c r="J7" s="4" t="str">
        <f t="shared" si="7"/>
        <v>27.09.23</v>
      </c>
      <c r="O7">
        <v>0</v>
      </c>
      <c r="P7">
        <f>448.6+58</f>
        <v>506.6</v>
      </c>
      <c r="Q7">
        <f t="shared" si="10"/>
        <v>422.16666666666669</v>
      </c>
      <c r="R7" s="2">
        <v>6600000</v>
      </c>
      <c r="S7" s="8" t="s">
        <v>20</v>
      </c>
      <c r="T7" s="8"/>
    </row>
    <row r="8" spans="1:20" x14ac:dyDescent="0.25">
      <c r="A8" s="4">
        <f t="shared" si="0"/>
        <v>0</v>
      </c>
      <c r="B8" s="4">
        <f t="shared" si="1"/>
        <v>615</v>
      </c>
      <c r="C8" s="4">
        <f t="shared" si="9"/>
        <v>738</v>
      </c>
      <c r="D8" s="4">
        <f t="shared" si="2"/>
        <v>885.6</v>
      </c>
      <c r="E8" s="5">
        <f t="shared" si="3"/>
        <v>17500000</v>
      </c>
      <c r="F8" s="10">
        <f t="shared" si="4"/>
        <v>28455</v>
      </c>
      <c r="G8" s="10">
        <f t="shared" si="5"/>
        <v>23713</v>
      </c>
      <c r="H8" s="10">
        <f t="shared" si="6"/>
        <v>19761</v>
      </c>
      <c r="I8" s="4" t="e">
        <f>#REF!</f>
        <v>#REF!</v>
      </c>
      <c r="J8" s="4">
        <f t="shared" si="7"/>
        <v>0</v>
      </c>
      <c r="O8">
        <v>0</v>
      </c>
      <c r="P8">
        <f t="shared" si="8"/>
        <v>0</v>
      </c>
      <c r="Q8">
        <v>615</v>
      </c>
      <c r="R8" s="2">
        <v>17500000</v>
      </c>
      <c r="S8" s="8"/>
      <c r="T8" s="8"/>
    </row>
    <row r="9" spans="1:20" x14ac:dyDescent="0.25">
      <c r="A9" s="4">
        <f t="shared" si="0"/>
        <v>0</v>
      </c>
      <c r="B9" s="4">
        <f t="shared" si="1"/>
        <v>615</v>
      </c>
      <c r="C9" s="4">
        <f t="shared" si="9"/>
        <v>738</v>
      </c>
      <c r="D9" s="4">
        <f t="shared" si="2"/>
        <v>885.6</v>
      </c>
      <c r="E9" s="5">
        <f t="shared" si="3"/>
        <v>18000000</v>
      </c>
      <c r="F9" s="10">
        <f t="shared" si="4"/>
        <v>29268</v>
      </c>
      <c r="G9" s="10">
        <f t="shared" si="5"/>
        <v>24390</v>
      </c>
      <c r="H9" s="10">
        <f t="shared" si="6"/>
        <v>20325</v>
      </c>
      <c r="I9" s="4" t="e">
        <f>#REF!</f>
        <v>#REF!</v>
      </c>
      <c r="J9" s="4">
        <f t="shared" si="7"/>
        <v>0</v>
      </c>
      <c r="O9">
        <v>0</v>
      </c>
      <c r="P9">
        <f t="shared" si="8"/>
        <v>0</v>
      </c>
      <c r="Q9">
        <v>615</v>
      </c>
      <c r="R9" s="2">
        <v>18000000</v>
      </c>
      <c r="S9" s="8"/>
      <c r="T9" s="8"/>
    </row>
    <row r="10" spans="1:20" x14ac:dyDescent="0.25">
      <c r="A10" s="4">
        <f t="shared" si="0"/>
        <v>0</v>
      </c>
      <c r="B10" s="4">
        <f t="shared" si="1"/>
        <v>650</v>
      </c>
      <c r="C10" s="4">
        <f t="shared" si="9"/>
        <v>780</v>
      </c>
      <c r="D10" s="4">
        <f t="shared" si="2"/>
        <v>936</v>
      </c>
      <c r="E10" s="5">
        <f t="shared" si="3"/>
        <v>14000000</v>
      </c>
      <c r="F10" s="10">
        <f t="shared" si="4"/>
        <v>21538</v>
      </c>
      <c r="G10" s="10">
        <f t="shared" si="5"/>
        <v>17949</v>
      </c>
      <c r="H10" s="10">
        <f t="shared" si="6"/>
        <v>14957</v>
      </c>
      <c r="I10" s="4" t="e">
        <f>#REF!</f>
        <v>#REF!</v>
      </c>
      <c r="J10" s="4">
        <f t="shared" si="7"/>
        <v>0</v>
      </c>
      <c r="O10">
        <v>0</v>
      </c>
      <c r="P10">
        <f t="shared" si="8"/>
        <v>0</v>
      </c>
      <c r="Q10">
        <v>650</v>
      </c>
      <c r="R10" s="2">
        <v>14000000</v>
      </c>
      <c r="S10" s="8"/>
      <c r="T10" s="8"/>
    </row>
    <row r="11" spans="1:20" x14ac:dyDescent="0.25">
      <c r="A11" s="4">
        <f t="shared" si="0"/>
        <v>0</v>
      </c>
      <c r="B11" s="4">
        <f t="shared" si="1"/>
        <v>583.33333333333337</v>
      </c>
      <c r="C11" s="4">
        <f t="shared" si="9"/>
        <v>700</v>
      </c>
      <c r="D11" s="4">
        <f t="shared" si="2"/>
        <v>840</v>
      </c>
      <c r="E11" s="5">
        <f t="shared" si="3"/>
        <v>9000000</v>
      </c>
      <c r="F11" s="10">
        <f t="shared" si="4"/>
        <v>15429</v>
      </c>
      <c r="G11" s="10">
        <f t="shared" si="5"/>
        <v>12857</v>
      </c>
      <c r="H11" s="10">
        <f t="shared" si="6"/>
        <v>10714</v>
      </c>
      <c r="I11" s="4" t="e">
        <f>#REF!</f>
        <v>#REF!</v>
      </c>
      <c r="J11" s="4">
        <f t="shared" si="7"/>
        <v>0</v>
      </c>
      <c r="O11">
        <v>0</v>
      </c>
      <c r="P11">
        <v>700</v>
      </c>
      <c r="Q11">
        <f t="shared" si="10"/>
        <v>583.33333333333337</v>
      </c>
      <c r="R11" s="2">
        <v>9000000</v>
      </c>
      <c r="S11" s="8"/>
      <c r="T11" s="8"/>
    </row>
    <row r="12" spans="1:20" x14ac:dyDescent="0.25">
      <c r="A12" s="4">
        <f t="shared" si="0"/>
        <v>0</v>
      </c>
      <c r="B12" s="4">
        <f t="shared" si="1"/>
        <v>587.5</v>
      </c>
      <c r="C12" s="4">
        <f t="shared" si="9"/>
        <v>705</v>
      </c>
      <c r="D12" s="4">
        <f t="shared" si="2"/>
        <v>846</v>
      </c>
      <c r="E12" s="5">
        <f t="shared" si="3"/>
        <v>9500000</v>
      </c>
      <c r="F12" s="10">
        <f t="shared" si="4"/>
        <v>16170</v>
      </c>
      <c r="G12" s="10">
        <f t="shared" si="5"/>
        <v>13475</v>
      </c>
      <c r="H12" s="10">
        <f t="shared" si="6"/>
        <v>11229</v>
      </c>
      <c r="I12" s="4" t="e">
        <f>#REF!</f>
        <v>#REF!</v>
      </c>
      <c r="J12" s="4">
        <f t="shared" si="7"/>
        <v>0</v>
      </c>
      <c r="O12">
        <v>0</v>
      </c>
      <c r="P12">
        <v>705</v>
      </c>
      <c r="Q12">
        <f t="shared" si="10"/>
        <v>587.5</v>
      </c>
      <c r="R12" s="2">
        <v>9500000</v>
      </c>
      <c r="S12" s="8"/>
      <c r="T12" s="8"/>
    </row>
    <row r="13" spans="1:20" x14ac:dyDescent="0.25">
      <c r="A13" s="4">
        <f t="shared" si="0"/>
        <v>0</v>
      </c>
      <c r="B13" s="4">
        <f t="shared" si="1"/>
        <v>710</v>
      </c>
      <c r="C13" s="4">
        <f t="shared" si="9"/>
        <v>852</v>
      </c>
      <c r="D13" s="4">
        <f t="shared" si="2"/>
        <v>1022.4</v>
      </c>
      <c r="E13" s="5">
        <f t="shared" si="3"/>
        <v>13900000</v>
      </c>
      <c r="F13" s="10">
        <f t="shared" si="4"/>
        <v>19577</v>
      </c>
      <c r="G13" s="15">
        <f t="shared" si="5"/>
        <v>16315</v>
      </c>
      <c r="H13" s="10">
        <f t="shared" si="6"/>
        <v>13595</v>
      </c>
      <c r="I13" s="4" t="e">
        <f>#REF!</f>
        <v>#REF!</v>
      </c>
      <c r="J13" s="4">
        <f t="shared" si="7"/>
        <v>0</v>
      </c>
      <c r="O13">
        <v>0</v>
      </c>
      <c r="P13">
        <f t="shared" ref="P13" si="11">O13/1.2</f>
        <v>0</v>
      </c>
      <c r="Q13">
        <v>710</v>
      </c>
      <c r="R13" s="2">
        <v>13900000</v>
      </c>
      <c r="S13" s="8"/>
      <c r="T13" s="8"/>
    </row>
    <row r="14" spans="1:20" x14ac:dyDescent="0.25">
      <c r="A14" s="4">
        <f t="shared" si="0"/>
        <v>0</v>
      </c>
      <c r="B14" s="4">
        <f t="shared" si="1"/>
        <v>0</v>
      </c>
      <c r="C14" s="4">
        <f t="shared" si="9"/>
        <v>0</v>
      </c>
      <c r="D14" s="4">
        <f t="shared" ref="D14:D15" si="12">C14*1.2</f>
        <v>0</v>
      </c>
      <c r="E14" s="5">
        <f t="shared" ref="E14:E15" si="13">R14</f>
        <v>0</v>
      </c>
      <c r="F14" s="10" t="e">
        <f t="shared" ref="F14:F15" si="14">ROUND((E14/B14),0)</f>
        <v>#DIV/0!</v>
      </c>
      <c r="G14" s="10" t="e">
        <f t="shared" ref="G14:G15" si="15">ROUND((E14/C14),0)</f>
        <v>#DIV/0!</v>
      </c>
      <c r="H14" s="4" t="e">
        <f t="shared" ref="H14:H15" si="16">ROUND((E14/D14),0)</f>
        <v>#DIV/0!</v>
      </c>
      <c r="I14" s="4" t="e">
        <f>#REF!</f>
        <v>#REF!</v>
      </c>
      <c r="J14" s="4">
        <f t="shared" ref="J14:J15" si="17">S14</f>
        <v>0</v>
      </c>
      <c r="O14">
        <v>0</v>
      </c>
      <c r="P14">
        <f t="shared" ref="P14:P15" si="18">O14/1.2</f>
        <v>0</v>
      </c>
      <c r="Q14">
        <f t="shared" ref="Q14:Q15" si="19">P14/1.2</f>
        <v>0</v>
      </c>
      <c r="R14" s="2">
        <v>0</v>
      </c>
      <c r="S14" s="8"/>
      <c r="T14" s="8"/>
    </row>
    <row r="15" spans="1:20" x14ac:dyDescent="0.25">
      <c r="A15" s="4">
        <f t="shared" si="0"/>
        <v>0</v>
      </c>
      <c r="B15" s="4">
        <f t="shared" si="1"/>
        <v>0</v>
      </c>
      <c r="C15" s="4">
        <f t="shared" si="9"/>
        <v>0</v>
      </c>
      <c r="D15" s="4">
        <f t="shared" si="12"/>
        <v>0</v>
      </c>
      <c r="E15" s="5">
        <f t="shared" si="13"/>
        <v>0</v>
      </c>
      <c r="F15" s="10" t="e">
        <f t="shared" si="14"/>
        <v>#DIV/0!</v>
      </c>
      <c r="G15" s="4" t="e">
        <f t="shared" si="15"/>
        <v>#DIV/0!</v>
      </c>
      <c r="H15" s="4" t="e">
        <f t="shared" si="16"/>
        <v>#DIV/0!</v>
      </c>
      <c r="I15" s="4" t="e">
        <f>#REF!</f>
        <v>#REF!</v>
      </c>
      <c r="J15" s="4">
        <f t="shared" si="17"/>
        <v>0</v>
      </c>
      <c r="O15">
        <v>0</v>
      </c>
      <c r="P15">
        <f t="shared" si="18"/>
        <v>0</v>
      </c>
      <c r="Q15">
        <f t="shared" si="19"/>
        <v>0</v>
      </c>
      <c r="R15" s="2">
        <v>0</v>
      </c>
      <c r="S15" s="8"/>
      <c r="T15" s="8"/>
    </row>
    <row r="18" spans="7:24" x14ac:dyDescent="0.25">
      <c r="H18" t="s">
        <v>13</v>
      </c>
    </row>
    <row r="20" spans="7:24" x14ac:dyDescent="0.25">
      <c r="H20" t="s">
        <v>14</v>
      </c>
      <c r="I20">
        <v>550</v>
      </c>
      <c r="J20">
        <f>51.152*10.764</f>
        <v>550.60012799999993</v>
      </c>
    </row>
    <row r="21" spans="7:24" x14ac:dyDescent="0.25">
      <c r="H21" t="s">
        <v>16</v>
      </c>
      <c r="I21">
        <v>688</v>
      </c>
    </row>
    <row r="22" spans="7:24" x14ac:dyDescent="0.25">
      <c r="G22" s="6"/>
      <c r="H22" s="6" t="s">
        <v>21</v>
      </c>
      <c r="I22">
        <v>15000</v>
      </c>
    </row>
    <row r="23" spans="7:24" x14ac:dyDescent="0.25">
      <c r="H23" t="s">
        <v>15</v>
      </c>
      <c r="I23">
        <f>I22*I20</f>
        <v>8250000</v>
      </c>
    </row>
    <row r="24" spans="7:24" x14ac:dyDescent="0.25">
      <c r="P24" s="11"/>
      <c r="Q24" s="11"/>
      <c r="R24" s="13"/>
      <c r="T24" s="11"/>
      <c r="U24" s="11"/>
      <c r="V24" s="11"/>
      <c r="W24" s="11"/>
      <c r="X24" s="11"/>
    </row>
    <row r="25" spans="7:24" x14ac:dyDescent="0.25">
      <c r="J25" t="s">
        <v>24</v>
      </c>
      <c r="P25" s="11"/>
      <c r="Q25" s="14"/>
      <c r="R25" s="14"/>
      <c r="T25" s="14"/>
      <c r="U25" s="14"/>
      <c r="V25" s="11"/>
      <c r="W25" s="11"/>
      <c r="X25" s="11"/>
    </row>
    <row r="26" spans="7:24" x14ac:dyDescent="0.25">
      <c r="I26" t="s">
        <v>22</v>
      </c>
      <c r="J26" t="s">
        <v>23</v>
      </c>
      <c r="P26" s="11"/>
      <c r="Q26" s="11"/>
      <c r="R26" s="11"/>
      <c r="T26" s="11">
        <f>935/700</f>
        <v>1.3357142857142856</v>
      </c>
      <c r="U26" s="11"/>
      <c r="V26" s="11"/>
      <c r="W26" s="11"/>
      <c r="X26" s="11"/>
    </row>
    <row r="27" spans="7:24" x14ac:dyDescent="0.25">
      <c r="H27">
        <v>1.1000000000000001</v>
      </c>
      <c r="I27">
        <v>1.2</v>
      </c>
      <c r="J27">
        <f t="shared" ref="J27:J32" si="20">I27*H27</f>
        <v>1.32</v>
      </c>
      <c r="P27" s="11"/>
      <c r="Q27" s="11"/>
      <c r="R27" s="11"/>
      <c r="T27" s="11"/>
      <c r="U27" s="11"/>
      <c r="V27" s="11"/>
      <c r="W27" s="11"/>
      <c r="X27" s="11"/>
    </row>
    <row r="28" spans="7:24" x14ac:dyDescent="0.25">
      <c r="H28">
        <v>1.2</v>
      </c>
      <c r="I28">
        <v>1.5</v>
      </c>
      <c r="J28">
        <f t="shared" si="20"/>
        <v>1.7999999999999998</v>
      </c>
      <c r="P28" s="11"/>
      <c r="Q28" s="11"/>
      <c r="R28" s="12"/>
      <c r="T28" s="12"/>
      <c r="U28" s="12"/>
      <c r="V28" s="11"/>
      <c r="W28" s="11"/>
      <c r="X28" s="11"/>
    </row>
    <row r="29" spans="7:24" x14ac:dyDescent="0.25">
      <c r="H29">
        <v>2.65</v>
      </c>
      <c r="I29">
        <v>3.7</v>
      </c>
      <c r="J29">
        <f t="shared" si="20"/>
        <v>9.8049999999999997</v>
      </c>
      <c r="P29" s="11"/>
      <c r="Q29" s="11"/>
      <c r="R29" s="11"/>
      <c r="T29" s="11"/>
      <c r="U29" s="11"/>
      <c r="V29" s="11"/>
      <c r="W29" s="11"/>
      <c r="X29" s="11"/>
    </row>
    <row r="30" spans="7:24" x14ac:dyDescent="0.25">
      <c r="H30">
        <v>2</v>
      </c>
      <c r="I30">
        <v>2.7</v>
      </c>
      <c r="J30">
        <f t="shared" si="20"/>
        <v>5.4</v>
      </c>
      <c r="P30" s="11"/>
      <c r="Q30" s="11"/>
      <c r="R30" s="11"/>
      <c r="T30" s="11"/>
      <c r="U30" s="11"/>
      <c r="V30" s="11"/>
      <c r="W30" s="11"/>
      <c r="X30" s="11"/>
    </row>
    <row r="31" spans="7:24" x14ac:dyDescent="0.25">
      <c r="H31">
        <v>2.7</v>
      </c>
      <c r="I31">
        <v>2.7</v>
      </c>
      <c r="J31">
        <f t="shared" si="20"/>
        <v>7.2900000000000009</v>
      </c>
      <c r="P31" s="11"/>
      <c r="Q31" s="11"/>
      <c r="R31" s="11"/>
      <c r="T31" s="11"/>
      <c r="U31" s="11"/>
      <c r="V31" s="11"/>
      <c r="W31" s="11"/>
      <c r="X31" s="11"/>
    </row>
    <row r="32" spans="7:24" x14ac:dyDescent="0.25">
      <c r="H32">
        <v>2.7</v>
      </c>
      <c r="I32">
        <v>4.8</v>
      </c>
      <c r="J32">
        <f t="shared" si="20"/>
        <v>12.96</v>
      </c>
      <c r="P32" s="11"/>
      <c r="Q32" s="11"/>
      <c r="R32" s="11"/>
      <c r="T32" s="11"/>
      <c r="U32" s="11"/>
      <c r="V32" s="11"/>
      <c r="W32" s="11"/>
      <c r="X32" s="11"/>
    </row>
    <row r="33" spans="10:24" x14ac:dyDescent="0.25">
      <c r="J33">
        <f>SUM(J26:J32)</f>
        <v>38.575000000000003</v>
      </c>
      <c r="P33" s="11"/>
      <c r="Q33" s="11"/>
      <c r="R33" s="11"/>
      <c r="S33" s="6"/>
      <c r="T33" s="11"/>
      <c r="U33" s="11"/>
      <c r="V33" s="11"/>
      <c r="W33" s="11"/>
      <c r="X33" s="11"/>
    </row>
    <row r="34" spans="10:24" x14ac:dyDescent="0.25">
      <c r="J34">
        <f>J33*10.764</f>
        <v>415.22129999999999</v>
      </c>
      <c r="P34" s="11"/>
      <c r="Q34" s="11"/>
      <c r="R34" s="11"/>
      <c r="S34" s="6"/>
      <c r="T34" s="11"/>
      <c r="U34" s="11"/>
      <c r="V34" s="11"/>
      <c r="W34" s="11"/>
      <c r="X34" s="11"/>
    </row>
    <row r="35" spans="10:24" x14ac:dyDescent="0.25">
      <c r="Q35" s="11"/>
      <c r="R35" s="11"/>
    </row>
    <row r="36" spans="10:24" x14ac:dyDescent="0.25">
      <c r="Q36" s="11"/>
      <c r="R36" s="11"/>
      <c r="T36" s="6"/>
    </row>
    <row r="37" spans="10:24" x14ac:dyDescent="0.25">
      <c r="P37" s="11"/>
      <c r="Q37" s="11"/>
      <c r="R37" s="11"/>
      <c r="S37" s="6"/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E33:E44"/>
  <sheetViews>
    <sheetView zoomScaleNormal="100" workbookViewId="0">
      <selection activeCell="B2" sqref="B2"/>
    </sheetView>
  </sheetViews>
  <sheetFormatPr defaultRowHeight="15" x14ac:dyDescent="0.25"/>
  <sheetData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topLeftCell="A6" workbookViewId="0">
      <selection activeCell="B7" sqref="B7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"/>
  <sheetViews>
    <sheetView zoomScaleNormal="100" workbookViewId="0">
      <selection activeCell="A2" sqref="A2"/>
    </sheetView>
  </sheetViews>
  <sheetFormatPr defaultRowHeight="15" x14ac:dyDescent="0.25"/>
  <sheetData>
    <row r="2" spans="1:1" x14ac:dyDescent="0.25">
      <c r="A2" s="6"/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B2" sqref="B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topLeftCell="A7" zoomScaleNormal="100" workbookViewId="0">
      <selection activeCell="A8" sqref="A8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G1"/>
  <sheetViews>
    <sheetView topLeftCell="F1" zoomScaleNormal="100" workbookViewId="0">
      <selection activeCell="G1" sqref="G1"/>
    </sheetView>
  </sheetViews>
  <sheetFormatPr defaultRowHeight="15" x14ac:dyDescent="0.25"/>
  <sheetData>
    <row r="1" spans="7:7" x14ac:dyDescent="0.25">
      <c r="G1" s="6"/>
    </row>
  </sheetData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>
      <selection activeCell="B2" sqref="B2"/>
    </sheetView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"/>
  <sheetViews>
    <sheetView workbookViewId="0">
      <selection activeCell="B2" sqref="B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manoj chalikwar</cp:lastModifiedBy>
  <cp:lastPrinted>2019-11-05T06:14:02Z</cp:lastPrinted>
  <dcterms:created xsi:type="dcterms:W3CDTF">2018-02-17T10:36:41Z</dcterms:created>
  <dcterms:modified xsi:type="dcterms:W3CDTF">2024-09-14T11:21:09Z</dcterms:modified>
</cp:coreProperties>
</file>