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Commercial Branch (Pune)\Naman Arun Shah\"/>
    </mc:Choice>
  </mc:AlternateContent>
  <xr:revisionPtr revIDLastSave="0" documentId="13_ncr:1_{CFBB2BB6-F5A0-47C7-9D00-252E3B6BA89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" i="4" l="1"/>
  <c r="I29" i="4" l="1"/>
  <c r="P9" i="4" l="1"/>
  <c r="Q7" i="4"/>
  <c r="H21" i="4"/>
  <c r="J19" i="4"/>
  <c r="I19" i="4"/>
  <c r="H31" i="4"/>
  <c r="I18" i="4"/>
  <c r="Q12" i="4" l="1"/>
  <c r="P12" i="4"/>
  <c r="P11" i="4"/>
  <c r="Q11" i="4" s="1"/>
  <c r="P10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<sst xmlns="http://schemas.openxmlformats.org/spreadsheetml/2006/main" count="33" uniqueCount="29">
  <si>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</si>
  <si>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</si>
  <si>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</si>
  <si>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</si>
  <si>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</si>
  <si>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</si>
  <si>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</si>
  <si>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</si>
  <si>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</si>
  <si>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</si>
  <si>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</si>
  <si>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</si>
  <si>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</si>
  <si>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101, 1st Floor, Bianca, Andheri Kurla Road, Village - Mogra, Andheri East, </t>
  </si>
  <si>
    <t>ca</t>
  </si>
  <si>
    <t>av</t>
  </si>
  <si>
    <t>sd</t>
  </si>
  <si>
    <t>rd</t>
  </si>
  <si>
    <t>oc - 2016</t>
  </si>
  <si>
    <t>bua</t>
  </si>
  <si>
    <t>rate on ca</t>
  </si>
  <si>
    <t>fmv</t>
  </si>
  <si>
    <t>agreement  - 29.10.2020</t>
  </si>
  <si>
    <t>20.04.22</t>
  </si>
  <si>
    <t>bianca</t>
  </si>
  <si>
    <t>25000 to 30000 on ca</t>
  </si>
  <si>
    <t>29.02.24</t>
  </si>
  <si>
    <t>nr bmc office</t>
  </si>
  <si>
    <t>24000 to 26000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</si>
</sst>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/>
    </xf>
    <xf numFmtId="4" fontId="1" fillId="3" borderId="0" xfId="0" applyNumberFormat="1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FED52-A408-4E81-BD9D-268ECDC1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145107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7F4EC-4B22-405A-B0CE-D706944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94707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297188</xdr:colOff>
      <xdr:row>39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78B9D5-CC5F-466C-B666-3793AB41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708388" cy="6335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30025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81EA9-3ACD-41B6-A7C2-7C0A3BF3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93225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47</xdr:row>
      <xdr:rowOff>115493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6FC67-B3B3-43C2-94E1-5B304BD4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344479</xdr:colOff>
      <xdr:row>49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60636-57D6-4DDC-8E17-AFAA8E97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317279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F1DD2-A21D-42F1-91B0-DBED0DB7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249897</xdr:colOff>
      <xdr:row>47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1CF5A4-08BE-4525-A3D0-EDD29E03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99497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316581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89186-3484-4681-9EB5-95DE0556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66181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192739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86797-D619-49D2-B394-94933656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42339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0" zoomScale="145" zoomScaleNormal="145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2.5703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1010</v>
      </c>
      <c r="C2" s="4">
        <f>B2*1.2</f>
        <v>1212</v>
      </c>
      <c r="D2" s="4">
        <f t="shared" ref="D2:D13" si="2">C2*1.2</f>
        <v>1454.3999999999999</v>
      </c>
      <c r="E2" s="5">
        <f t="shared" ref="E2:E13" si="3">R2</f>
        <v>20000000</v>
      </c>
      <c r="F2" s="15">
        <f t="shared" ref="F2:F13" si="4">ROUND((E2/B2),0)</f>
        <v>19802</v>
      </c>
      <c r="G2" s="10">
        <f t="shared" ref="G2:G13" si="5">ROUND((E2/C2),0)</f>
        <v>16502</v>
      </c>
      <c r="H2" s="10">
        <f t="shared" ref="H2:H13" si="6">ROUND((E2/D2),0)</f>
        <v>13751</v>
      </c>
      <c r="I2" s="4" t="e">
        <f>#REF!</f>
        <v>#REF!</v>
      </c>
      <c r="J2" s="4" t="str">
        <f t="shared" ref="J2:J13" si="7">S2</f>
        <v>20.04.22</v>
      </c>
      <c r="O2">
        <v>0</v>
      </c>
      <c r="P2">
        <f t="shared" ref="P2:P12" si="8">O2/1.2</f>
        <v>0</v>
      </c>
      <c r="Q2">
        <v>1010</v>
      </c>
      <c r="R2" s="2">
        <v>20000000</v>
      </c>
      <c r="S2" s="8" t="s">
        <v>23</v>
      </c>
      <c r="T2" s="8"/>
      <c r="U2">
        <f>F2*1.3</f>
        <v>25742.600000000002</v>
      </c>
    </row>
    <row r="3" spans="1:21" x14ac:dyDescent="0.25">
      <c r="A3" s="4">
        <f t="shared" si="0"/>
        <v>0</v>
      </c>
      <c r="B3" s="4">
        <f t="shared" si="1"/>
        <v>1272</v>
      </c>
      <c r="C3" s="4">
        <f t="shared" ref="C3:C15" si="9">B3*1.2</f>
        <v>1526.3999999999999</v>
      </c>
      <c r="D3" s="4">
        <f t="shared" si="2"/>
        <v>1831.6799999999998</v>
      </c>
      <c r="E3" s="5">
        <f t="shared" si="3"/>
        <v>31500000</v>
      </c>
      <c r="F3" s="10">
        <f t="shared" si="4"/>
        <v>24764</v>
      </c>
      <c r="G3" s="10">
        <f t="shared" si="5"/>
        <v>20637</v>
      </c>
      <c r="H3" s="10">
        <f t="shared" si="6"/>
        <v>17197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1272</v>
      </c>
      <c r="R3" s="2">
        <v>31500000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724</v>
      </c>
      <c r="C4" s="4">
        <f t="shared" si="9"/>
        <v>868.8</v>
      </c>
      <c r="D4" s="4">
        <f t="shared" si="2"/>
        <v>1042.56</v>
      </c>
      <c r="E4" s="17">
        <f t="shared" si="3"/>
        <v>19500000</v>
      </c>
      <c r="F4" s="15">
        <f t="shared" si="4"/>
        <v>26934</v>
      </c>
      <c r="G4" s="10">
        <f t="shared" si="5"/>
        <v>22445</v>
      </c>
      <c r="H4" s="10">
        <f t="shared" si="6"/>
        <v>18704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724</v>
      </c>
      <c r="R4" s="2">
        <v>19500000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1272</v>
      </c>
      <c r="C5" s="4">
        <f t="shared" si="9"/>
        <v>1526.3999999999999</v>
      </c>
      <c r="D5" s="4">
        <f t="shared" si="2"/>
        <v>1831.6799999999998</v>
      </c>
      <c r="E5" s="17">
        <f t="shared" si="3"/>
        <v>31000000</v>
      </c>
      <c r="F5" s="10">
        <f t="shared" si="4"/>
        <v>24371</v>
      </c>
      <c r="G5" s="10">
        <f t="shared" si="5"/>
        <v>20309</v>
      </c>
      <c r="H5" s="10">
        <f t="shared" si="6"/>
        <v>16924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1272</v>
      </c>
      <c r="R5" s="2">
        <v>31000000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1272</v>
      </c>
      <c r="C6" s="4">
        <f t="shared" si="9"/>
        <v>1526.3999999999999</v>
      </c>
      <c r="D6" s="4">
        <f t="shared" si="2"/>
        <v>1831.6799999999998</v>
      </c>
      <c r="E6" s="17">
        <f t="shared" si="3"/>
        <v>16000000</v>
      </c>
      <c r="F6" s="10">
        <f t="shared" si="4"/>
        <v>12579</v>
      </c>
      <c r="G6" s="10">
        <f t="shared" si="5"/>
        <v>10482</v>
      </c>
      <c r="H6" s="10">
        <f t="shared" si="6"/>
        <v>8735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1272</v>
      </c>
      <c r="R6" s="2">
        <v>16000000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726.03179999999998</v>
      </c>
      <c r="C7" s="4">
        <f t="shared" si="9"/>
        <v>871.23815999999999</v>
      </c>
      <c r="D7" s="4">
        <f t="shared" si="2"/>
        <v>1045.4857919999999</v>
      </c>
      <c r="E7" s="17">
        <f t="shared" si="3"/>
        <v>20000000</v>
      </c>
      <c r="F7" s="10">
        <f t="shared" si="4"/>
        <v>27547</v>
      </c>
      <c r="G7" s="10">
        <f t="shared" si="5"/>
        <v>22956</v>
      </c>
      <c r="H7" s="10">
        <f t="shared" si="6"/>
        <v>19130</v>
      </c>
      <c r="I7" s="4" t="e">
        <f>#REF!</f>
        <v>#REF!</v>
      </c>
      <c r="J7" s="4" t="str">
        <f t="shared" si="7"/>
        <v>29.02.24</v>
      </c>
      <c r="O7">
        <v>0</v>
      </c>
      <c r="P7">
        <f t="shared" si="8"/>
        <v>0</v>
      </c>
      <c r="Q7">
        <f>67.45*10.764</f>
        <v>726.03179999999998</v>
      </c>
      <c r="R7" s="2">
        <v>20000000</v>
      </c>
      <c r="S7" s="8" t="s">
        <v>26</v>
      </c>
      <c r="T7" s="8"/>
    </row>
    <row r="8" spans="1:21" x14ac:dyDescent="0.25">
      <c r="A8" s="4">
        <f t="shared" si="0"/>
        <v>0</v>
      </c>
      <c r="B8" s="4">
        <f t="shared" si="1"/>
        <v>1083.3333333333335</v>
      </c>
      <c r="C8" s="4">
        <f t="shared" si="9"/>
        <v>1300.0000000000002</v>
      </c>
      <c r="D8" s="4">
        <f t="shared" si="2"/>
        <v>1560.0000000000002</v>
      </c>
      <c r="E8" s="17">
        <f t="shared" si="3"/>
        <v>49000000</v>
      </c>
      <c r="F8" s="10">
        <f t="shared" si="4"/>
        <v>45231</v>
      </c>
      <c r="G8" s="10">
        <f t="shared" si="5"/>
        <v>37692</v>
      </c>
      <c r="H8" s="10">
        <f t="shared" si="6"/>
        <v>31410</v>
      </c>
      <c r="I8" s="4" t="e">
        <f>#REF!</f>
        <v>#REF!</v>
      </c>
      <c r="J8" s="4" t="str">
        <f t="shared" si="7"/>
        <v>nr bmc office</v>
      </c>
      <c r="O8">
        <v>0</v>
      </c>
      <c r="P8">
        <v>1300</v>
      </c>
      <c r="Q8">
        <f t="shared" ref="Q8:Q12" si="10">P8/1.2</f>
        <v>1083.3333333333335</v>
      </c>
      <c r="R8" s="2">
        <v>49000000</v>
      </c>
      <c r="S8" s="8" t="s">
        <v>27</v>
      </c>
      <c r="T8" s="8"/>
    </row>
    <row r="9" spans="1:21" x14ac:dyDescent="0.25">
      <c r="A9" s="4">
        <f t="shared" si="0"/>
        <v>0</v>
      </c>
      <c r="B9" s="4">
        <f t="shared" si="1"/>
        <v>1050</v>
      </c>
      <c r="C9" s="4">
        <f t="shared" si="9"/>
        <v>1260</v>
      </c>
      <c r="D9" s="4">
        <f t="shared" si="2"/>
        <v>1512</v>
      </c>
      <c r="E9" s="17">
        <f t="shared" si="3"/>
        <v>29900000</v>
      </c>
      <c r="F9" s="15">
        <f t="shared" si="4"/>
        <v>28476</v>
      </c>
      <c r="G9" s="10">
        <f t="shared" si="5"/>
        <v>23730</v>
      </c>
      <c r="H9" s="10">
        <f t="shared" si="6"/>
        <v>19775</v>
      </c>
      <c r="I9" s="4" t="e">
        <f>#REF!</f>
        <v>#REF!</v>
      </c>
      <c r="J9" s="4" t="str">
        <f t="shared" si="7"/>
        <v>bianca</v>
      </c>
      <c r="O9">
        <v>0</v>
      </c>
      <c r="P9">
        <f t="shared" si="8"/>
        <v>0</v>
      </c>
      <c r="Q9">
        <v>1050</v>
      </c>
      <c r="R9" s="2">
        <v>29900000</v>
      </c>
      <c r="S9" s="8" t="s">
        <v>24</v>
      </c>
      <c r="T9" s="8"/>
    </row>
    <row r="10" spans="1:21" x14ac:dyDescent="0.25">
      <c r="A10" s="4">
        <f t="shared" si="0"/>
        <v>0</v>
      </c>
      <c r="B10" s="4">
        <f t="shared" si="1"/>
        <v>800</v>
      </c>
      <c r="C10" s="4">
        <f t="shared" si="9"/>
        <v>960</v>
      </c>
      <c r="D10" s="4">
        <f t="shared" si="2"/>
        <v>1152</v>
      </c>
      <c r="E10" s="17">
        <f t="shared" si="3"/>
        <v>40000000</v>
      </c>
      <c r="F10" s="10">
        <f t="shared" si="4"/>
        <v>50000</v>
      </c>
      <c r="G10" s="10">
        <f t="shared" si="5"/>
        <v>41667</v>
      </c>
      <c r="H10" s="10">
        <f t="shared" si="6"/>
        <v>34722</v>
      </c>
      <c r="I10" s="4" t="e">
        <f>#REF!</f>
        <v>#REF!</v>
      </c>
      <c r="J10" s="4" t="str">
        <f t="shared" si="7"/>
        <v>nr bmc office</v>
      </c>
      <c r="O10">
        <v>0</v>
      </c>
      <c r="P10">
        <f t="shared" si="8"/>
        <v>0</v>
      </c>
      <c r="Q10">
        <v>800</v>
      </c>
      <c r="R10" s="2">
        <v>40000000</v>
      </c>
      <c r="S10" s="8" t="s">
        <v>27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G18" t="s">
        <v>14</v>
      </c>
      <c r="H18">
        <v>1010</v>
      </c>
      <c r="I18">
        <f>93.83*10.764</f>
        <v>1009.9861199999999</v>
      </c>
    </row>
    <row r="19" spans="4:24" x14ac:dyDescent="0.25">
      <c r="G19" t="s">
        <v>19</v>
      </c>
      <c r="H19">
        <v>1212</v>
      </c>
      <c r="I19">
        <f>112.63*10.764</f>
        <v>1212.3493199999998</v>
      </c>
      <c r="J19">
        <f>I19/I18</f>
        <v>1.2003623574549718</v>
      </c>
    </row>
    <row r="20" spans="4:24" x14ac:dyDescent="0.25">
      <c r="G20" t="s">
        <v>20</v>
      </c>
      <c r="H20">
        <v>25500</v>
      </c>
    </row>
    <row r="21" spans="4:24" x14ac:dyDescent="0.25">
      <c r="G21" t="s">
        <v>21</v>
      </c>
      <c r="H21">
        <f>H20*H18</f>
        <v>25755000</v>
      </c>
    </row>
    <row r="22" spans="4:24" x14ac:dyDescent="0.25">
      <c r="G22" s="6"/>
      <c r="H22" s="18"/>
    </row>
    <row r="24" spans="4:24" x14ac:dyDescent="0.25">
      <c r="H24" s="6" t="s">
        <v>28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G27" t="s">
        <v>22</v>
      </c>
      <c r="I27" s="16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G28" t="s">
        <v>15</v>
      </c>
      <c r="H28">
        <v>33000000</v>
      </c>
      <c r="I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G29" t="s">
        <v>16</v>
      </c>
      <c r="H29">
        <v>660000</v>
      </c>
      <c r="I29">
        <f>H28/1010</f>
        <v>32673.267326732672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D31" s="6"/>
      <c r="H31">
        <f>SUM(H28:H30)</f>
        <v>33690000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 s="6"/>
      <c r="J34" s="6"/>
      <c r="Q34" s="11"/>
      <c r="R34" s="11"/>
    </row>
    <row r="35" spans="9:24" x14ac:dyDescent="0.25">
      <c r="I35" s="6"/>
      <c r="J35" s="6"/>
      <c r="Q35" s="11"/>
      <c r="R35" s="11"/>
      <c r="T35" s="6"/>
    </row>
    <row r="36" spans="9:24" x14ac:dyDescent="0.25">
      <c r="I36" s="6"/>
      <c r="J36" s="6"/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2024-09-11T07:08:02Z</dcterms:modified>
</cp:coreProperties>
</file>