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11072\"/>
    </mc:Choice>
  </mc:AlternateContent>
  <bookViews>
    <workbookView xWindow="-120" yWindow="-120" windowWidth="29040" windowHeight="15720" tabRatio="932" activeTab="2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0" i="23" l="1"/>
  <c r="C8" i="25" l="1"/>
  <c r="C7" i="25"/>
  <c r="S36" i="4"/>
  <c r="V32" i="4"/>
  <c r="V31" i="4"/>
  <c r="S32" i="4"/>
  <c r="G29" i="4"/>
  <c r="Q51" i="4"/>
  <c r="E59" i="4"/>
  <c r="E51" i="4"/>
  <c r="N58" i="4"/>
  <c r="N50" i="4"/>
  <c r="N43" i="4"/>
  <c r="N44" i="4"/>
  <c r="N45" i="4"/>
  <c r="N46" i="4"/>
  <c r="N47" i="4"/>
  <c r="N48" i="4"/>
  <c r="N49" i="4"/>
  <c r="N54" i="4"/>
  <c r="N55" i="4"/>
  <c r="N56" i="4"/>
  <c r="N57" i="4"/>
  <c r="J43" i="4"/>
  <c r="J44" i="4"/>
  <c r="J45" i="4"/>
  <c r="J46" i="4"/>
  <c r="J47" i="4"/>
  <c r="J48" i="4"/>
  <c r="J49" i="4"/>
  <c r="J54" i="4"/>
  <c r="J55" i="4"/>
  <c r="J56" i="4"/>
  <c r="J57" i="4"/>
  <c r="I43" i="4"/>
  <c r="I44" i="4"/>
  <c r="I45" i="4"/>
  <c r="I46" i="4"/>
  <c r="I47" i="4"/>
  <c r="I48" i="4"/>
  <c r="I49" i="4"/>
  <c r="I54" i="4"/>
  <c r="I55" i="4"/>
  <c r="I56" i="4"/>
  <c r="I57" i="4"/>
  <c r="N42" i="4"/>
  <c r="J42" i="4"/>
  <c r="I42" i="4"/>
  <c r="E61" i="4"/>
  <c r="E58" i="4"/>
  <c r="E50" i="4"/>
  <c r="E43" i="4"/>
  <c r="E44" i="4"/>
  <c r="E45" i="4"/>
  <c r="E46" i="4"/>
  <c r="E47" i="4"/>
  <c r="E48" i="4"/>
  <c r="E49" i="4"/>
  <c r="E54" i="4"/>
  <c r="E55" i="4"/>
  <c r="E56" i="4"/>
  <c r="E57" i="4"/>
  <c r="E42" i="4"/>
  <c r="G35" i="4"/>
  <c r="O29" i="4"/>
  <c r="G33" i="4"/>
  <c r="G32" i="4"/>
  <c r="G31" i="4"/>
  <c r="P4" i="4" l="1"/>
  <c r="C5" i="25" l="1"/>
  <c r="P2" i="4"/>
  <c r="P3" i="4"/>
  <c r="B3" i="4" s="1"/>
  <c r="C3" i="4" s="1"/>
  <c r="D3" i="4" s="1"/>
  <c r="Q4" i="4"/>
  <c r="P5" i="4"/>
  <c r="P6" i="4"/>
  <c r="B6" i="4" s="1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6" i="23" s="1"/>
  <c r="C10" i="23" l="1"/>
  <c r="C11" i="23" s="1"/>
  <c r="C12" i="23" s="1"/>
  <c r="C13" i="23" s="1"/>
  <c r="C19" i="23" s="1"/>
  <c r="C20" i="23" s="1"/>
  <c r="D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<sst xmlns="http://schemas.openxmlformats.org/spreadsheetml/2006/main" count="129" uniqueCount="87">
  <si>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</si>
  <si>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</si>
  <si>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</si>
  <si>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</si>
  <si>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</si>
  <si>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</si>
  <si>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</si>
  <si>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</si>
  <si>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</si>
  <si>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</si>
  <si>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</si>
  <si>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</si>
  <si>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</si>
  <si>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</si>
  <si>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</si>
  <si>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</si>
  <si>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</si>
  <si>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</si>
  <si>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</si>
  <si>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</si>
  <si>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</si>
  <si>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</si>
  <si>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</si>
  <si>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</si>
  <si>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</si>
  <si>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</si>
  <si>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</si>
  <si>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</si>
  <si>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</si>
  <si>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</si>
  <si>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</si>
  <si>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</si>
  <si>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</si>
  <si>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</si>
  <si>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</si>
  <si>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</si>
  <si>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</si>
  <si>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</si>
  <si>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</si>
  <si>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</si>
  <si>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</si>
  <si>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</si>
  <si>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</si>
  <si>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</si>
  <si>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</si>
  <si>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</si>
  <si>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</si>
  <si>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</si>
  <si>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</si>
  <si>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</si>
  <si>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</si>
  <si>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</si>
  <si>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</si>
  <si>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</si>
  <si>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</si>
  <si>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</si>
  <si>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</si>
  <si>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</si>
  <si>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</si>
  <si>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</si>
  <si>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</si>
  <si>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</si>
  <si>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</si>
  <si>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</si>
  <si>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</si>
  <si>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</si>
  <si>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</si>
  <si>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</si>
  <si>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</si>
  <si>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</si>
  <si>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</si>
  <si>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</si>
  <si>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</si>
  <si>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</si>
  <si>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</si>
  <si>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</si>
  <si>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</si>
  <si>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</si>
  <si>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</si>
  <si>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</si>
  <si>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</si>
  <si>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</si>
  <si>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</si>
  <si>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</si>
  <si>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IGR-23.08.24</t>
  </si>
  <si>
    <t>IGR-11.08.24</t>
  </si>
  <si>
    <t>IGR-30.07.24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</si>
</sst>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165" fontId="0" fillId="2" borderId="8" xfId="0" applyNumberFormat="1" applyFill="1" applyBorder="1"/>
    <xf numFmtId="165" fontId="0" fillId="0" borderId="8" xfId="0" applyNumberForma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7BEE80-303F-44ED-A9FA-3FD1ACDAA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17B61C-B72E-4751-970E-6CD17BD2E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C89B67-C0FB-41FA-95D4-B3E6AD9A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477508</xdr:colOff>
      <xdr:row>48</xdr:row>
      <xdr:rowOff>153624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E1BE47-0DCC-41F8-8C9D-A8D30F010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11908" cy="8773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D72D95-EB10-487A-B9E2-6E0FBA6BB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127522-C680-4759-960A-2E5A06E72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workbookViewId="0">
      <selection activeCell="C9" sqref="C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v>90400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v>0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90400</v>
      </c>
      <c r="D5" s="58" t="s">
        <v>62</v>
      </c>
      <c r="E5" s="75">
        <f>C5/10.764</f>
        <v>8398.3649201040516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26700</v>
      </c>
      <c r="D6" s="41"/>
      <c r="E6" s="76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63700</v>
      </c>
      <c r="D7" s="41"/>
      <c r="E7" s="76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57330</v>
      </c>
      <c r="D8" s="41"/>
      <c r="E8" s="76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84030</v>
      </c>
      <c r="D9" s="58" t="s">
        <v>62</v>
      </c>
      <c r="E9" s="75">
        <f>C9/10.764</f>
        <v>7806.5774804905241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10</v>
      </c>
      <c r="D13" s="65">
        <f>D12-C13</f>
        <v>90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abSelected="1" workbookViewId="0">
      <selection activeCell="F21" sqref="F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0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15300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12800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10</v>
      </c>
      <c r="D7" s="24">
        <v>2024</v>
      </c>
    </row>
    <row r="8" spans="1:5" x14ac:dyDescent="0.25">
      <c r="A8" s="15" t="s">
        <v>18</v>
      </c>
      <c r="B8" s="23"/>
      <c r="C8" s="24">
        <f>C9-C7</f>
        <v>50</v>
      </c>
      <c r="D8" s="24">
        <v>2014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15</v>
      </c>
      <c r="D10" s="24"/>
    </row>
    <row r="11" spans="1:5" x14ac:dyDescent="0.25">
      <c r="A11" s="15"/>
      <c r="B11" s="25"/>
      <c r="C11" s="26">
        <f>C10%</f>
        <v>0.15</v>
      </c>
      <c r="D11" s="26"/>
    </row>
    <row r="12" spans="1:5" x14ac:dyDescent="0.25">
      <c r="A12" s="15" t="s">
        <v>21</v>
      </c>
      <c r="B12" s="18"/>
      <c r="C12" s="19">
        <f>C6*C11</f>
        <v>375</v>
      </c>
      <c r="D12" s="22"/>
    </row>
    <row r="13" spans="1:5" x14ac:dyDescent="0.25">
      <c r="A13" s="15" t="s">
        <v>22</v>
      </c>
      <c r="B13" s="18"/>
      <c r="C13" s="19">
        <f>C6-C12</f>
        <v>2125</v>
      </c>
      <c r="D13" s="22"/>
    </row>
    <row r="14" spans="1:5" x14ac:dyDescent="0.25">
      <c r="A14" s="15" t="s">
        <v>15</v>
      </c>
      <c r="B14" s="18"/>
      <c r="C14" s="19">
        <f>C5</f>
        <v>12800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14925</v>
      </c>
      <c r="D16" s="22"/>
    </row>
    <row r="17" spans="1:6" x14ac:dyDescent="0.25">
      <c r="B17" s="23"/>
      <c r="C17" s="24"/>
      <c r="D17" s="24"/>
    </row>
    <row r="18" spans="1:6" x14ac:dyDescent="0.25">
      <c r="A18" s="71" t="str">
        <f>E3</f>
        <v>ACA</v>
      </c>
      <c r="B18" s="7"/>
      <c r="C18" s="29">
        <v>553</v>
      </c>
      <c r="D18" s="24"/>
    </row>
    <row r="19" spans="1:6" x14ac:dyDescent="0.25">
      <c r="A19" s="15" t="s">
        <v>73</v>
      </c>
      <c r="B19" s="6"/>
      <c r="C19" s="30">
        <f>C18*C16</f>
        <v>8253525</v>
      </c>
      <c r="D19" s="72"/>
      <c r="E19" s="65"/>
      <c r="F19">
        <v>15000</v>
      </c>
    </row>
    <row r="20" spans="1:6" x14ac:dyDescent="0.25">
      <c r="A20" s="15" t="s">
        <v>24</v>
      </c>
      <c r="C20" s="31">
        <f>C19*98%</f>
        <v>8088454.5</v>
      </c>
      <c r="D20" s="30">
        <f>C20*0.8</f>
        <v>6470763.6000000006</v>
      </c>
      <c r="E20" s="65"/>
      <c r="F20" s="65">
        <f>F19/1.2</f>
        <v>12500</v>
      </c>
    </row>
    <row r="21" spans="1:6" x14ac:dyDescent="0.25">
      <c r="A21" s="15" t="s">
        <v>25</v>
      </c>
      <c r="C21" s="31">
        <f>C19*80%</f>
        <v>6602820</v>
      </c>
      <c r="D21" s="31"/>
      <c r="E21" s="65"/>
    </row>
    <row r="22" spans="1:6" x14ac:dyDescent="0.25">
      <c r="A22" s="15"/>
      <c r="D22" s="24"/>
    </row>
    <row r="23" spans="1:6" x14ac:dyDescent="0.25">
      <c r="A23" s="32" t="s">
        <v>26</v>
      </c>
      <c r="B23" s="33"/>
      <c r="C23" s="34">
        <f>C4*C18</f>
        <v>1382500</v>
      </c>
      <c r="D23" s="34"/>
    </row>
    <row r="24" spans="1:6" x14ac:dyDescent="0.25">
      <c r="A24" s="15" t="s">
        <v>27</v>
      </c>
    </row>
    <row r="25" spans="1:6" x14ac:dyDescent="0.25">
      <c r="A25" s="35" t="s">
        <v>28</v>
      </c>
      <c r="B25" s="16"/>
      <c r="C25" s="31">
        <f>C19*0.025/12</f>
        <v>17194.84375</v>
      </c>
      <c r="D25" s="31"/>
      <c r="E25" s="31"/>
    </row>
    <row r="26" spans="1:6" x14ac:dyDescent="0.25">
      <c r="C26" s="31"/>
      <c r="D26" s="31"/>
    </row>
    <row r="27" spans="1:6" x14ac:dyDescent="0.25">
      <c r="C27" s="31"/>
      <c r="D27" s="31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1"/>
  <sheetViews>
    <sheetView workbookViewId="0">
      <selection activeCell="E7" sqref="E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  <col min="22" max="22" width="10" bestFit="1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550</v>
      </c>
      <c r="C2" s="4">
        <f t="shared" ref="C2:C16" si="1">B2*1.2</f>
        <v>660</v>
      </c>
      <c r="D2" s="4">
        <f t="shared" ref="D2:D16" si="2">C2*1.2</f>
        <v>792</v>
      </c>
      <c r="E2" s="5">
        <f t="shared" ref="E2:E16" si="3">R2</f>
        <v>7500000</v>
      </c>
      <c r="F2" s="73">
        <f t="shared" ref="F2:F15" si="4">ROUND((E2/B2),0)</f>
        <v>13636</v>
      </c>
      <c r="G2" s="73">
        <f t="shared" ref="G2:G15" si="5">ROUND((E2/C2),0)</f>
        <v>11364</v>
      </c>
      <c r="H2" s="73">
        <f t="shared" ref="H2:H15" si="6">ROUND((E2/D2),0)</f>
        <v>9470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550</v>
      </c>
      <c r="R2" s="74">
        <v>7500000</v>
      </c>
      <c r="S2" s="74" t="s">
        <v>84</v>
      </c>
    </row>
    <row r="3" spans="1:19" x14ac:dyDescent="0.25">
      <c r="A3" s="4">
        <v>2</v>
      </c>
      <c r="B3" s="4">
        <f t="shared" si="0"/>
        <v>409</v>
      </c>
      <c r="C3" s="4">
        <f t="shared" si="1"/>
        <v>490.79999999999995</v>
      </c>
      <c r="D3" s="4">
        <f t="shared" si="2"/>
        <v>588.95999999999992</v>
      </c>
      <c r="E3" s="5">
        <f t="shared" si="3"/>
        <v>6500000</v>
      </c>
      <c r="F3" s="73">
        <f t="shared" si="4"/>
        <v>15892</v>
      </c>
      <c r="G3" s="73">
        <f t="shared" si="5"/>
        <v>13244</v>
      </c>
      <c r="H3" s="73">
        <f t="shared" si="6"/>
        <v>11036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409</v>
      </c>
      <c r="R3" s="74">
        <v>6500000</v>
      </c>
      <c r="S3" s="74" t="s">
        <v>85</v>
      </c>
    </row>
    <row r="4" spans="1:19" x14ac:dyDescent="0.25">
      <c r="A4" s="4">
        <v>3</v>
      </c>
      <c r="B4" s="4">
        <f t="shared" si="0"/>
        <v>299.68770000000001</v>
      </c>
      <c r="C4" s="4">
        <f t="shared" si="1"/>
        <v>359.62524000000002</v>
      </c>
      <c r="D4" s="4">
        <f t="shared" si="2"/>
        <v>431.55028800000002</v>
      </c>
      <c r="E4" s="5">
        <f t="shared" si="3"/>
        <v>4900000</v>
      </c>
      <c r="F4" s="4">
        <f t="shared" si="4"/>
        <v>16350</v>
      </c>
      <c r="G4" s="4">
        <f t="shared" si="5"/>
        <v>13625</v>
      </c>
      <c r="H4" s="4">
        <f t="shared" si="6"/>
        <v>11354</v>
      </c>
      <c r="I4" s="4">
        <f t="shared" si="7"/>
        <v>0</v>
      </c>
      <c r="J4" s="4">
        <f t="shared" si="8"/>
        <v>0</v>
      </c>
      <c r="O4">
        <v>0</v>
      </c>
      <c r="P4">
        <f>33.41*10.764</f>
        <v>359.62523999999996</v>
      </c>
      <c r="Q4">
        <f t="shared" ref="Q4:Q10" si="10">P4/1.2</f>
        <v>299.68770000000001</v>
      </c>
      <c r="R4" s="2">
        <v>4900000</v>
      </c>
      <c r="S4" s="2" t="s">
        <v>86</v>
      </c>
    </row>
    <row r="5" spans="1:19" x14ac:dyDescent="0.25">
      <c r="A5" s="4">
        <v>4</v>
      </c>
      <c r="B5" s="4">
        <f t="shared" si="0"/>
        <v>480</v>
      </c>
      <c r="C5" s="4">
        <f t="shared" si="1"/>
        <v>576</v>
      </c>
      <c r="D5" s="4">
        <f t="shared" si="2"/>
        <v>691.19999999999993</v>
      </c>
      <c r="E5" s="5">
        <f t="shared" si="3"/>
        <v>7800000</v>
      </c>
      <c r="F5" s="73">
        <f t="shared" si="4"/>
        <v>16250</v>
      </c>
      <c r="G5" s="73">
        <f t="shared" si="5"/>
        <v>13542</v>
      </c>
      <c r="H5" s="73">
        <f t="shared" si="6"/>
        <v>11285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480</v>
      </c>
      <c r="R5" s="74">
        <v>7800000</v>
      </c>
      <c r="S5" s="2"/>
    </row>
    <row r="6" spans="1:19" x14ac:dyDescent="0.25">
      <c r="A6" s="4">
        <v>5</v>
      </c>
      <c r="B6" s="4">
        <f t="shared" si="0"/>
        <v>460</v>
      </c>
      <c r="C6" s="4">
        <f t="shared" si="1"/>
        <v>552</v>
      </c>
      <c r="D6" s="4">
        <f t="shared" si="2"/>
        <v>662.4</v>
      </c>
      <c r="E6" s="5">
        <f t="shared" si="3"/>
        <v>7500000</v>
      </c>
      <c r="F6" s="4">
        <f t="shared" si="4"/>
        <v>16304</v>
      </c>
      <c r="G6" s="4">
        <f t="shared" si="5"/>
        <v>13587</v>
      </c>
      <c r="H6" s="4">
        <f t="shared" si="6"/>
        <v>11322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460</v>
      </c>
      <c r="R6" s="2">
        <v>7500000</v>
      </c>
      <c r="S6" s="2"/>
    </row>
    <row r="7" spans="1:19" x14ac:dyDescent="0.25">
      <c r="A7" s="4">
        <v>6</v>
      </c>
      <c r="B7" s="4">
        <f t="shared" si="0"/>
        <v>428</v>
      </c>
      <c r="C7" s="4">
        <f t="shared" si="1"/>
        <v>513.6</v>
      </c>
      <c r="D7" s="4">
        <f t="shared" si="2"/>
        <v>616.32000000000005</v>
      </c>
      <c r="E7" s="5">
        <f t="shared" si="3"/>
        <v>7600000</v>
      </c>
      <c r="F7" s="73">
        <f t="shared" si="4"/>
        <v>17757</v>
      </c>
      <c r="G7" s="73">
        <f t="shared" si="5"/>
        <v>14798</v>
      </c>
      <c r="H7" s="73">
        <f t="shared" si="6"/>
        <v>12331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428</v>
      </c>
      <c r="R7" s="74">
        <v>7600000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22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22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22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22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22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22" s="10" customFormat="1" x14ac:dyDescent="0.25"/>
    <row r="23" spans="1:22" s="10" customFormat="1" x14ac:dyDescent="0.25"/>
    <row r="24" spans="1:22" s="10" customFormat="1" x14ac:dyDescent="0.25">
      <c r="F24" s="68"/>
    </row>
    <row r="25" spans="1:22" s="10" customFormat="1" x14ac:dyDescent="0.25">
      <c r="F25" s="69"/>
    </row>
    <row r="26" spans="1:22" s="10" customFormat="1" x14ac:dyDescent="0.25">
      <c r="F26" s="69"/>
    </row>
    <row r="27" spans="1:22" s="10" customFormat="1" x14ac:dyDescent="0.25">
      <c r="F27" s="69"/>
      <c r="O27" s="10">
        <v>2024</v>
      </c>
    </row>
    <row r="28" spans="1:22" s="10" customFormat="1" x14ac:dyDescent="0.25">
      <c r="C28" s="67" t="s">
        <v>74</v>
      </c>
      <c r="D28" s="67"/>
      <c r="F28" s="52" t="s">
        <v>83</v>
      </c>
      <c r="G28" s="52">
        <v>553</v>
      </c>
      <c r="O28" s="10">
        <v>2014</v>
      </c>
    </row>
    <row r="29" spans="1:22" s="10" customFormat="1" x14ac:dyDescent="0.25">
      <c r="C29" s="67" t="s">
        <v>1</v>
      </c>
      <c r="D29" s="67"/>
      <c r="F29" s="52" t="s">
        <v>71</v>
      </c>
      <c r="G29" s="52">
        <f>G28*1.2</f>
        <v>663.6</v>
      </c>
      <c r="H29" s="10">
        <f>G29/G28</f>
        <v>1.2</v>
      </c>
      <c r="O29" s="10">
        <f>O27-O28</f>
        <v>10</v>
      </c>
    </row>
    <row r="30" spans="1:22" s="10" customFormat="1" x14ac:dyDescent="0.25">
      <c r="F30" s="52" t="s">
        <v>72</v>
      </c>
      <c r="G30" s="52">
        <v>15000</v>
      </c>
      <c r="S30" s="10">
        <v>663.6</v>
      </c>
      <c r="V30" s="10">
        <v>26620</v>
      </c>
    </row>
    <row r="31" spans="1:22" s="10" customFormat="1" x14ac:dyDescent="0.25">
      <c r="C31" s="70"/>
      <c r="D31" s="70"/>
      <c r="F31" s="70" t="s">
        <v>73</v>
      </c>
      <c r="G31" s="70">
        <f>G28*G30</f>
        <v>8295000</v>
      </c>
      <c r="H31" s="10" t="e">
        <f>G31/D29</f>
        <v>#DIV/0!</v>
      </c>
      <c r="S31" s="10">
        <v>7807</v>
      </c>
      <c r="V31" s="10">
        <f>V30/100*110</f>
        <v>29282</v>
      </c>
    </row>
    <row r="32" spans="1:22" s="10" customFormat="1" x14ac:dyDescent="0.25">
      <c r="C32" s="70"/>
      <c r="D32" s="70"/>
      <c r="F32" s="70" t="s">
        <v>24</v>
      </c>
      <c r="G32" s="70">
        <f>G31*90%</f>
        <v>7465500</v>
      </c>
      <c r="S32" s="10">
        <f>S31*S30</f>
        <v>5180725.2</v>
      </c>
      <c r="V32" s="10">
        <f>V31/10.764</f>
        <v>2720.3641768859161</v>
      </c>
    </row>
    <row r="33" spans="3:19" s="10" customFormat="1" x14ac:dyDescent="0.25">
      <c r="C33" s="70"/>
      <c r="D33" s="70"/>
      <c r="F33" s="70" t="s">
        <v>25</v>
      </c>
      <c r="G33" s="70">
        <f>G31*80%</f>
        <v>6636000</v>
      </c>
    </row>
    <row r="34" spans="3:19" s="10" customFormat="1" x14ac:dyDescent="0.25">
      <c r="C34" s="70"/>
      <c r="D34" s="70"/>
      <c r="S34" s="10">
        <v>663.6</v>
      </c>
    </row>
    <row r="35" spans="3:19" s="10" customFormat="1" x14ac:dyDescent="0.25">
      <c r="C35" s="70"/>
      <c r="D35" s="70"/>
      <c r="G35" s="10">
        <f>G31*0.03/12</f>
        <v>20737.5</v>
      </c>
      <c r="S35" s="10">
        <v>2700</v>
      </c>
    </row>
    <row r="36" spans="3:19" s="10" customFormat="1" x14ac:dyDescent="0.25">
      <c r="S36" s="10">
        <f>S35*S34</f>
        <v>1791720</v>
      </c>
    </row>
    <row r="37" spans="3:19" s="10" customFormat="1" x14ac:dyDescent="0.25"/>
    <row r="38" spans="3:19" s="10" customFormat="1" x14ac:dyDescent="0.25"/>
    <row r="39" spans="3:19" s="10" customFormat="1" x14ac:dyDescent="0.25"/>
    <row r="40" spans="3:19" s="10" customFormat="1" x14ac:dyDescent="0.25"/>
    <row r="42" spans="3:19" x14ac:dyDescent="0.25">
      <c r="C42">
        <v>2.98</v>
      </c>
      <c r="D42">
        <v>3</v>
      </c>
      <c r="E42">
        <f>C42*D42</f>
        <v>8.94</v>
      </c>
      <c r="G42">
        <v>3.28084</v>
      </c>
      <c r="I42">
        <f>G42*C42</f>
        <v>9.7769031999999996</v>
      </c>
      <c r="J42">
        <f>G42*D42</f>
        <v>9.8425200000000004</v>
      </c>
      <c r="N42">
        <f>I42*J42</f>
        <v>96.229365284064002</v>
      </c>
    </row>
    <row r="43" spans="3:19" x14ac:dyDescent="0.25">
      <c r="C43">
        <v>1.1599999999999999</v>
      </c>
      <c r="D43">
        <v>1.95</v>
      </c>
      <c r="E43">
        <f t="shared" ref="E43:E57" si="48">C43*D43</f>
        <v>2.262</v>
      </c>
      <c r="G43">
        <v>3.28084</v>
      </c>
      <c r="I43">
        <f t="shared" ref="I43:I57" si="49">G43*C43</f>
        <v>3.8057743999999998</v>
      </c>
      <c r="J43">
        <f t="shared" ref="J43:J57" si="50">G43*D43</f>
        <v>6.3976379999999997</v>
      </c>
      <c r="N43">
        <f t="shared" ref="N43:N57" si="51">I43*J43</f>
        <v>24.347966920867197</v>
      </c>
    </row>
    <row r="44" spans="3:19" x14ac:dyDescent="0.25">
      <c r="C44">
        <v>1.2</v>
      </c>
      <c r="D44">
        <v>2.1</v>
      </c>
      <c r="E44">
        <f t="shared" si="48"/>
        <v>2.52</v>
      </c>
      <c r="G44">
        <v>3.28084</v>
      </c>
      <c r="I44">
        <f t="shared" si="49"/>
        <v>3.9370079999999996</v>
      </c>
      <c r="J44">
        <f t="shared" si="50"/>
        <v>6.8897640000000004</v>
      </c>
      <c r="N44">
        <f t="shared" si="51"/>
        <v>27.125055986111999</v>
      </c>
    </row>
    <row r="45" spans="3:19" x14ac:dyDescent="0.25">
      <c r="C45">
        <v>1.2</v>
      </c>
      <c r="D45">
        <v>0.9</v>
      </c>
      <c r="E45">
        <f t="shared" si="48"/>
        <v>1.08</v>
      </c>
      <c r="G45">
        <v>3.28084</v>
      </c>
      <c r="I45">
        <f t="shared" si="49"/>
        <v>3.9370079999999996</v>
      </c>
      <c r="J45">
        <f t="shared" si="50"/>
        <v>2.9527559999999999</v>
      </c>
      <c r="N45">
        <f t="shared" si="51"/>
        <v>11.625023994047998</v>
      </c>
    </row>
    <row r="46" spans="3:19" x14ac:dyDescent="0.25">
      <c r="C46">
        <v>2.97</v>
      </c>
      <c r="D46">
        <v>1.96</v>
      </c>
      <c r="E46">
        <f t="shared" si="48"/>
        <v>5.8212000000000002</v>
      </c>
      <c r="G46">
        <v>3.28084</v>
      </c>
      <c r="I46">
        <f t="shared" si="49"/>
        <v>9.7440948000000009</v>
      </c>
      <c r="J46">
        <f t="shared" si="50"/>
        <v>6.4304464000000001</v>
      </c>
      <c r="N46">
        <f t="shared" si="51"/>
        <v>62.658879327918726</v>
      </c>
    </row>
    <row r="47" spans="3:19" x14ac:dyDescent="0.25">
      <c r="C47">
        <v>2.1</v>
      </c>
      <c r="D47">
        <v>2.65</v>
      </c>
      <c r="E47">
        <f t="shared" si="48"/>
        <v>5.5650000000000004</v>
      </c>
      <c r="G47">
        <v>3.28084</v>
      </c>
      <c r="I47">
        <f t="shared" si="49"/>
        <v>6.8897640000000004</v>
      </c>
      <c r="J47">
        <f t="shared" si="50"/>
        <v>8.6942260000000005</v>
      </c>
      <c r="N47">
        <f t="shared" si="51"/>
        <v>59.901165302664005</v>
      </c>
    </row>
    <row r="48" spans="3:19" x14ac:dyDescent="0.25">
      <c r="C48">
        <v>2.93</v>
      </c>
      <c r="D48">
        <v>4.7300000000000004</v>
      </c>
      <c r="E48">
        <f t="shared" si="48"/>
        <v>13.858900000000002</v>
      </c>
      <c r="G48">
        <v>3.28084</v>
      </c>
      <c r="I48">
        <f t="shared" si="49"/>
        <v>9.6128612000000011</v>
      </c>
      <c r="J48">
        <f t="shared" si="50"/>
        <v>15.518373200000001</v>
      </c>
      <c r="N48">
        <f t="shared" si="51"/>
        <v>149.17596762139988</v>
      </c>
    </row>
    <row r="49" spans="3:17" x14ac:dyDescent="0.25">
      <c r="C49">
        <v>2.97</v>
      </c>
      <c r="D49">
        <v>3</v>
      </c>
      <c r="E49">
        <f t="shared" si="48"/>
        <v>8.91</v>
      </c>
      <c r="G49">
        <v>3.28084</v>
      </c>
      <c r="I49">
        <f t="shared" si="49"/>
        <v>9.7440948000000009</v>
      </c>
      <c r="J49">
        <f t="shared" si="50"/>
        <v>9.8425200000000004</v>
      </c>
      <c r="N49">
        <f t="shared" si="51"/>
        <v>95.906447950896009</v>
      </c>
      <c r="Q49">
        <v>527</v>
      </c>
    </row>
    <row r="50" spans="3:17" x14ac:dyDescent="0.25">
      <c r="E50">
        <f>SUM(E42:E49)</f>
        <v>48.957099999999997</v>
      </c>
      <c r="G50">
        <v>3.28084</v>
      </c>
      <c r="N50">
        <f>SUM(N42:N49)</f>
        <v>526.96987238796987</v>
      </c>
      <c r="Q50">
        <v>79</v>
      </c>
    </row>
    <row r="51" spans="3:17" x14ac:dyDescent="0.25">
      <c r="E51">
        <f>E50*10.764</f>
        <v>526.97422439999991</v>
      </c>
      <c r="G51">
        <v>3.28084</v>
      </c>
      <c r="Q51">
        <f>SUM(Q49:Q50)</f>
        <v>606</v>
      </c>
    </row>
    <row r="52" spans="3:17" x14ac:dyDescent="0.25">
      <c r="G52">
        <v>3.28084</v>
      </c>
    </row>
    <row r="53" spans="3:17" x14ac:dyDescent="0.25">
      <c r="G53">
        <v>3.28084</v>
      </c>
    </row>
    <row r="54" spans="3:17" x14ac:dyDescent="0.25">
      <c r="C54">
        <v>2.98</v>
      </c>
      <c r="D54">
        <v>0.46</v>
      </c>
      <c r="E54">
        <f t="shared" si="48"/>
        <v>1.3708</v>
      </c>
      <c r="G54">
        <v>3.28084</v>
      </c>
      <c r="I54">
        <f t="shared" si="49"/>
        <v>9.7769031999999996</v>
      </c>
      <c r="J54">
        <f t="shared" si="50"/>
        <v>1.5091864000000002</v>
      </c>
      <c r="N54">
        <f t="shared" si="51"/>
        <v>14.755169343556481</v>
      </c>
    </row>
    <row r="55" spans="3:17" x14ac:dyDescent="0.25">
      <c r="C55">
        <v>1.96</v>
      </c>
      <c r="D55">
        <v>0.46</v>
      </c>
      <c r="E55">
        <f t="shared" si="48"/>
        <v>0.90160000000000007</v>
      </c>
      <c r="G55">
        <v>3.28084</v>
      </c>
      <c r="I55">
        <f t="shared" si="49"/>
        <v>6.4304464000000001</v>
      </c>
      <c r="J55">
        <f t="shared" si="50"/>
        <v>1.5091864000000002</v>
      </c>
      <c r="N55">
        <f t="shared" si="51"/>
        <v>9.7047422528089609</v>
      </c>
    </row>
    <row r="56" spans="3:17" x14ac:dyDescent="0.25">
      <c r="C56">
        <v>2.85</v>
      </c>
      <c r="D56">
        <v>1.3</v>
      </c>
      <c r="E56">
        <f t="shared" si="48"/>
        <v>3.7050000000000001</v>
      </c>
      <c r="G56">
        <v>3.28084</v>
      </c>
      <c r="I56">
        <f t="shared" si="49"/>
        <v>9.3503939999999997</v>
      </c>
      <c r="J56">
        <f t="shared" si="50"/>
        <v>4.2650920000000001</v>
      </c>
      <c r="N56">
        <f t="shared" si="51"/>
        <v>39.880290646248</v>
      </c>
    </row>
    <row r="57" spans="3:17" x14ac:dyDescent="0.25">
      <c r="C57">
        <v>2.97</v>
      </c>
      <c r="D57">
        <v>0.46</v>
      </c>
      <c r="E57">
        <f t="shared" si="48"/>
        <v>1.3662000000000001</v>
      </c>
      <c r="G57">
        <v>3.28084</v>
      </c>
      <c r="I57">
        <f t="shared" si="49"/>
        <v>9.7440948000000009</v>
      </c>
      <c r="J57">
        <f t="shared" si="50"/>
        <v>1.5091864000000002</v>
      </c>
      <c r="N57">
        <f t="shared" si="51"/>
        <v>14.705655352470723</v>
      </c>
    </row>
    <row r="58" spans="3:17" x14ac:dyDescent="0.25">
      <c r="E58">
        <f>SUM(E54:E57)</f>
        <v>7.3436000000000003</v>
      </c>
      <c r="G58">
        <v>3.28084</v>
      </c>
      <c r="N58">
        <f>SUM(N54:N57)</f>
        <v>79.045857595084172</v>
      </c>
    </row>
    <row r="59" spans="3:17" x14ac:dyDescent="0.25">
      <c r="E59">
        <f>E58*10.764</f>
        <v>79.046510400000003</v>
      </c>
      <c r="G59">
        <v>3.28084</v>
      </c>
    </row>
    <row r="60" spans="3:17" x14ac:dyDescent="0.25">
      <c r="G60">
        <v>3.28084</v>
      </c>
    </row>
    <row r="61" spans="3:17" x14ac:dyDescent="0.25">
      <c r="E61">
        <f>E50+E58</f>
        <v>56.300699999999999</v>
      </c>
      <c r="G61">
        <v>3.28084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2024-09-13T10:12:23Z</dcterms:modified>
</cp:coreProperties>
</file>