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Vasai (East)\DIPAK TUKARAM CHAVAN\"/>
    </mc:Choice>
  </mc:AlternateContent>
  <xr:revisionPtr revIDLastSave="0" documentId="13_ncr:1_{67677251-6C6C-4913-A8ED-0C1833EC1C73}" xr6:coauthVersionLast="45" xr6:coauthVersionMax="47" xr10:uidLastSave="{00000000-0000-0000-0000-000000000000}"/>
  <bookViews>
    <workbookView xWindow="-120" yWindow="-120" windowWidth="29040" windowHeight="15720" tabRatio="932" activeTab="8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P5" i="4"/>
  <c r="C5" i="25" l="1"/>
  <c r="C4" i="25"/>
  <c r="C3" i="25"/>
  <c r="Q2" i="4"/>
  <c r="Q3" i="4"/>
  <c r="B3" i="4" s="1"/>
  <c r="C3" i="4" s="1"/>
  <c r="D3" i="4" s="1"/>
  <c r="P4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<sst xmlns="http://schemas.openxmlformats.org/spreadsheetml/2006/main" count="129" uniqueCount="88">
  <si>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</si>
  <si>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</si>
  <si>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</si>
  <si>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</si>
  <si>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</si>
  <si>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</si>
  <si>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</si>
  <si>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</si>
  <si>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</si>
  <si>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</si>
  <si>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</si>
  <si>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</si>
  <si>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</si>
  <si>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</si>
  <si>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</si>
  <si>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</si>
  <si>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</si>
  <si>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</si>
  <si>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</si>
  <si>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</si>
  <si>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</si>
  <si>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</si>
  <si>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</si>
  <si>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</si>
  <si>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</si>
  <si>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</si>
  <si>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</si>
  <si>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</si>
  <si>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</si>
  <si>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</si>
  <si>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</si>
  <si>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</si>
  <si>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</si>
  <si>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</si>
  <si>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</si>
  <si>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</si>
  <si>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</si>
  <si>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</si>
  <si>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</si>
  <si>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</si>
  <si>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</si>
  <si>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</si>
  <si>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</si>
  <si>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</si>
  <si>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</si>
  <si>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</si>
  <si>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</si>
  <si>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</si>
  <si>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</si>
  <si>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</si>
  <si>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</si>
  <si>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</si>
  <si>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</si>
  <si>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</si>
  <si>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</si>
  <si>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</si>
  <si>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</si>
  <si>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</si>
  <si>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</si>
  <si>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</si>
  <si>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</si>
  <si>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</si>
  <si>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</si>
  <si>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</si>
  <si>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</si>
  <si>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</si>
  <si>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</si>
  <si>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</si>
  <si>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</si>
  <si>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</si>
  <si>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</si>
  <si>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</si>
  <si>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</si>
  <si>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</si>
  <si>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</si>
  <si>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</si>
  <si>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</si>
  <si>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</si>
  <si>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</si>
  <si>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</si>
  <si>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</si>
  <si>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</si>
  <si>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</si>
  <si>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</si>
  <si>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</si>
  <si>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16.08.2024</t>
  </si>
  <si>
    <t>IGR-05.04.24</t>
  </si>
  <si>
    <t>IGR-04.01.24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</si>
</sst>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343053</xdr:colOff>
      <xdr:row>0</xdr:row>
      <xdr:rowOff>0</xdr:rowOff>
    </xdr:from>
    <xdr:to>
      <xdr:col>23</xdr:col>
      <xdr:colOff>86432</xdr:colOff>
      <xdr:row>25</xdr:row>
      <xdr:rowOff>191207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5DF33-902D-4C10-9099-C5A7BC1F0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501264" y="747789"/>
          <a:ext cx="5468057" cy="39724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8E858-A6C4-4D1E-AB24-1EE5F0B8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BD991-068D-4B96-8D71-1CD64D9D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C81D8-67B5-4881-8E7B-B1DCD030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48</xdr:row>
      <xdr:rowOff>125072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DF7EDC-F272-4AC4-99CC-5412BB10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DB66DA-BCD3-4714-82D9-5B5530CE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295406.57199999999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324806.57199999999</v>
      </c>
      <c r="D9" s="58" t="s">
        <v>62</v>
      </c>
      <c r="E9" s="59">
        <f>C9/10.764</f>
        <v>30175.266815310293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8</v>
      </c>
      <c r="D13" s="65">
        <f>D12-C13</f>
        <v>92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J7" sqref="J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12</v>
      </c>
      <c r="B2" s="38">
        <v>0</v>
      </c>
      <c r="C2" s="38">
        <v>12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12</v>
      </c>
      <c r="H2" s="39">
        <f t="shared" ref="H2:H30" si="3">C2+F2</f>
        <v>12</v>
      </c>
      <c r="I2" s="40">
        <f t="shared" ref="I2:I22" si="4">G2*H2</f>
        <v>144</v>
      </c>
      <c r="J2" s="40">
        <f>I2</f>
        <v>144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7</v>
      </c>
      <c r="B3" s="38">
        <v>6</v>
      </c>
      <c r="C3" s="38">
        <v>2</v>
      </c>
      <c r="D3" s="38">
        <v>9</v>
      </c>
      <c r="E3" s="39">
        <f t="shared" si="0"/>
        <v>0.5</v>
      </c>
      <c r="F3" s="39">
        <f t="shared" si="1"/>
        <v>0.75</v>
      </c>
      <c r="G3" s="39">
        <f t="shared" si="2"/>
        <v>7.5</v>
      </c>
      <c r="H3" s="39">
        <f t="shared" si="3"/>
        <v>2.75</v>
      </c>
      <c r="I3" s="40">
        <f t="shared" si="4"/>
        <v>20.625</v>
      </c>
      <c r="J3" s="40">
        <f>J2+I3</f>
        <v>164.625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7</v>
      </c>
      <c r="B4" s="38">
        <v>6</v>
      </c>
      <c r="C4" s="38">
        <v>9</v>
      </c>
      <c r="D4" s="38">
        <v>0</v>
      </c>
      <c r="E4" s="39">
        <f t="shared" si="0"/>
        <v>0.5</v>
      </c>
      <c r="F4" s="39">
        <f t="shared" si="1"/>
        <v>0</v>
      </c>
      <c r="G4" s="39">
        <f t="shared" si="2"/>
        <v>7.5</v>
      </c>
      <c r="H4" s="39">
        <f t="shared" si="3"/>
        <v>9</v>
      </c>
      <c r="I4" s="40">
        <f t="shared" si="4"/>
        <v>67.5</v>
      </c>
      <c r="J4" s="40">
        <f t="shared" ref="J4:J30" si="5">J3+I4</f>
        <v>232.125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/>
      <c r="B5" s="38"/>
      <c r="C5" s="38"/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232.125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9</v>
      </c>
      <c r="B6" s="38">
        <v>0</v>
      </c>
      <c r="C6" s="38">
        <v>7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9</v>
      </c>
      <c r="H6" s="39">
        <f t="shared" si="3"/>
        <v>7</v>
      </c>
      <c r="I6" s="40">
        <f t="shared" si="4"/>
        <v>63</v>
      </c>
      <c r="J6" s="40">
        <f t="shared" si="5"/>
        <v>295.125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8</v>
      </c>
      <c r="B7" s="38">
        <v>6</v>
      </c>
      <c r="C7" s="38">
        <v>14</v>
      </c>
      <c r="D7" s="38">
        <v>6</v>
      </c>
      <c r="E7" s="39">
        <f t="shared" si="0"/>
        <v>0.5</v>
      </c>
      <c r="F7" s="39">
        <f t="shared" si="1"/>
        <v>0.5</v>
      </c>
      <c r="G7" s="39">
        <f t="shared" si="2"/>
        <v>8.5</v>
      </c>
      <c r="H7" s="39">
        <f t="shared" si="3"/>
        <v>14.5</v>
      </c>
      <c r="I7" s="40">
        <f t="shared" si="4"/>
        <v>123.25</v>
      </c>
      <c r="J7" s="40">
        <f t="shared" si="5"/>
        <v>418.375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418.375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418.375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418.375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418.375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418.375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418.375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418.375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418.375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418.375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418.375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418.375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418.375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418.375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418.375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418.375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418.375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418.375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418.375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418.375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418.375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418.375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418.375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418.375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8</v>
      </c>
      <c r="D7" s="24">
        <v>2024</v>
      </c>
    </row>
    <row r="8" spans="1:5" x14ac:dyDescent="0.25">
      <c r="A8" s="15" t="s">
        <v>18</v>
      </c>
      <c r="B8" s="23"/>
      <c r="C8" s="24">
        <f>C9-C7</f>
        <v>52</v>
      </c>
      <c r="D8" s="24">
        <v>2016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12</v>
      </c>
      <c r="D10" s="24"/>
    </row>
    <row r="11" spans="1:5" x14ac:dyDescent="0.25">
      <c r="A11" s="15"/>
      <c r="B11" s="25"/>
      <c r="C11" s="26">
        <f>C10%</f>
        <v>0.12</v>
      </c>
      <c r="D11" s="26"/>
    </row>
    <row r="12" spans="1:5" x14ac:dyDescent="0.25">
      <c r="A12" s="15" t="s">
        <v>21</v>
      </c>
      <c r="B12" s="18"/>
      <c r="C12" s="19">
        <f>C6*C11</f>
        <v>300</v>
      </c>
      <c r="D12" s="22"/>
    </row>
    <row r="13" spans="1:5" x14ac:dyDescent="0.25">
      <c r="A13" s="15" t="s">
        <v>22</v>
      </c>
      <c r="B13" s="18"/>
      <c r="C13" s="19">
        <f>C6-C12</f>
        <v>2200</v>
      </c>
      <c r="D13" s="22"/>
    </row>
    <row r="14" spans="1:5" x14ac:dyDescent="0.25">
      <c r="A14" s="15" t="s">
        <v>15</v>
      </c>
      <c r="B14" s="18"/>
      <c r="C14" s="19">
        <f>C5</f>
        <v>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6700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443</v>
      </c>
      <c r="D18" s="24"/>
    </row>
    <row r="19" spans="1:5" x14ac:dyDescent="0.25">
      <c r="A19" s="15" t="s">
        <v>74</v>
      </c>
      <c r="B19" s="6"/>
      <c r="C19" s="30">
        <f>C18*C16</f>
        <v>2968100</v>
      </c>
      <c r="D19" s="72"/>
      <c r="E19" s="65"/>
    </row>
    <row r="20" spans="1:5" x14ac:dyDescent="0.25">
      <c r="A20" s="15" t="s">
        <v>24</v>
      </c>
      <c r="C20" s="31">
        <f>C19*90%</f>
        <v>2671290</v>
      </c>
      <c r="D20" s="30"/>
      <c r="E20" s="65"/>
    </row>
    <row r="21" spans="1:5" x14ac:dyDescent="0.25">
      <c r="A21" s="15" t="s">
        <v>25</v>
      </c>
      <c r="C21" s="31">
        <f>C19*80%</f>
        <v>2374480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1107500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6183.541666666667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541.66666666666674</v>
      </c>
      <c r="C2" s="4">
        <f t="shared" ref="C2:C16" si="1">B2*1.2</f>
        <v>650.00000000000011</v>
      </c>
      <c r="D2" s="4">
        <f t="shared" ref="D2:D16" si="2">C2*1.2</f>
        <v>780.00000000000011</v>
      </c>
      <c r="E2" s="5">
        <f t="shared" ref="E2:E16" si="3">R2</f>
        <v>3321000</v>
      </c>
      <c r="F2" s="74">
        <f t="shared" ref="F2:F15" si="4">ROUND((E2/B2),0)</f>
        <v>6131</v>
      </c>
      <c r="G2" s="74">
        <f t="shared" ref="G2:G15" si="5">ROUND((E2/C2),0)</f>
        <v>5109</v>
      </c>
      <c r="H2" s="74">
        <f t="shared" ref="H2:H15" si="6">ROUND((E2/D2),0)</f>
        <v>4258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650</v>
      </c>
      <c r="Q2" s="7">
        <f t="shared" ref="Q2:Q10" si="9">P2/1.2</f>
        <v>541.66666666666674</v>
      </c>
      <c r="R2" s="75">
        <v>3321000</v>
      </c>
      <c r="S2" s="75" t="s">
        <v>86</v>
      </c>
    </row>
    <row r="3" spans="1:19" x14ac:dyDescent="0.25">
      <c r="A3" s="4">
        <v>2</v>
      </c>
      <c r="B3" s="4">
        <f t="shared" si="0"/>
        <v>541.66666666666674</v>
      </c>
      <c r="C3" s="4">
        <f t="shared" si="1"/>
        <v>650.00000000000011</v>
      </c>
      <c r="D3" s="4">
        <f t="shared" si="2"/>
        <v>780.00000000000011</v>
      </c>
      <c r="E3" s="5">
        <f t="shared" si="3"/>
        <v>3100000</v>
      </c>
      <c r="F3" s="74">
        <f t="shared" si="4"/>
        <v>5723</v>
      </c>
      <c r="G3" s="74">
        <f t="shared" si="5"/>
        <v>4769</v>
      </c>
      <c r="H3" s="74">
        <f t="shared" si="6"/>
        <v>3974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650</v>
      </c>
      <c r="Q3" s="7">
        <f t="shared" si="9"/>
        <v>541.66666666666674</v>
      </c>
      <c r="R3" s="75">
        <v>3100000</v>
      </c>
      <c r="S3" s="75" t="s">
        <v>87</v>
      </c>
    </row>
    <row r="4" spans="1:19" x14ac:dyDescent="0.25">
      <c r="A4" s="4">
        <v>3</v>
      </c>
      <c r="B4" s="4">
        <f t="shared" si="0"/>
        <v>480</v>
      </c>
      <c r="C4" s="4">
        <f t="shared" si="1"/>
        <v>576</v>
      </c>
      <c r="D4" s="4">
        <f t="shared" si="2"/>
        <v>691.19999999999993</v>
      </c>
      <c r="E4" s="5">
        <f t="shared" si="3"/>
        <v>3200000</v>
      </c>
      <c r="F4" s="74">
        <f t="shared" si="4"/>
        <v>6667</v>
      </c>
      <c r="G4" s="74">
        <f t="shared" si="5"/>
        <v>5556</v>
      </c>
      <c r="H4" s="74">
        <f t="shared" si="6"/>
        <v>4630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2:P10" si="10">O4/1.2</f>
        <v>0</v>
      </c>
      <c r="Q4" s="7">
        <v>480</v>
      </c>
      <c r="R4" s="75">
        <v>3200000</v>
      </c>
      <c r="S4" s="2"/>
    </row>
    <row r="5" spans="1:19" x14ac:dyDescent="0.25">
      <c r="A5" s="4">
        <v>4</v>
      </c>
      <c r="B5" s="4">
        <f t="shared" si="0"/>
        <v>350</v>
      </c>
      <c r="C5" s="4">
        <f t="shared" si="1"/>
        <v>420</v>
      </c>
      <c r="D5" s="4">
        <f t="shared" si="2"/>
        <v>504</v>
      </c>
      <c r="E5" s="5">
        <f t="shared" si="3"/>
        <v>2970000</v>
      </c>
      <c r="F5" s="76">
        <f t="shared" si="4"/>
        <v>8486</v>
      </c>
      <c r="G5" s="76">
        <f t="shared" si="5"/>
        <v>7071</v>
      </c>
      <c r="H5" s="76">
        <f t="shared" si="6"/>
        <v>5893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ref="P5" si="11">O5/1.2</f>
        <v>0</v>
      </c>
      <c r="Q5" s="77">
        <v>350</v>
      </c>
      <c r="R5" s="78">
        <v>2970000</v>
      </c>
      <c r="S5" s="2"/>
    </row>
    <row r="6" spans="1:19" x14ac:dyDescent="0.25">
      <c r="A6" s="4">
        <v>5</v>
      </c>
      <c r="B6" s="4">
        <f t="shared" si="0"/>
        <v>433</v>
      </c>
      <c r="C6" s="4">
        <f t="shared" si="1"/>
        <v>519.6</v>
      </c>
      <c r="D6" s="4">
        <f t="shared" si="2"/>
        <v>623.52</v>
      </c>
      <c r="E6" s="5">
        <f t="shared" si="3"/>
        <v>3300000</v>
      </c>
      <c r="F6" s="74">
        <f t="shared" si="4"/>
        <v>7621</v>
      </c>
      <c r="G6" s="74">
        <f t="shared" si="5"/>
        <v>6351</v>
      </c>
      <c r="H6" s="74">
        <f t="shared" si="6"/>
        <v>5293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433</v>
      </c>
      <c r="R6" s="75">
        <v>3300000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85</v>
      </c>
      <c r="F28" s="52" t="s">
        <v>71</v>
      </c>
      <c r="G28" s="52">
        <v>443</v>
      </c>
    </row>
    <row r="29" spans="1:19" s="10" customFormat="1" x14ac:dyDescent="0.25">
      <c r="C29" s="67" t="s">
        <v>1</v>
      </c>
      <c r="D29" s="67">
        <v>2500000</v>
      </c>
      <c r="F29" s="52" t="s">
        <v>72</v>
      </c>
      <c r="G29" s="52">
        <v>665</v>
      </c>
      <c r="H29" s="10">
        <f>G29/G28</f>
        <v>1.5011286681715577</v>
      </c>
    </row>
    <row r="30" spans="1:19" s="10" customFormat="1" x14ac:dyDescent="0.25">
      <c r="F30" s="52" t="s">
        <v>73</v>
      </c>
      <c r="G30" s="52">
        <v>6700</v>
      </c>
    </row>
    <row r="31" spans="1:19" s="10" customFormat="1" x14ac:dyDescent="0.25">
      <c r="C31" s="70"/>
      <c r="D31" s="70"/>
      <c r="F31" s="70" t="s">
        <v>74</v>
      </c>
      <c r="G31" s="70">
        <f>G28*G30</f>
        <v>2968100</v>
      </c>
      <c r="H31" s="10">
        <f>G31/D29</f>
        <v>1.1872400000000001</v>
      </c>
    </row>
    <row r="32" spans="1:19" s="10" customFormat="1" x14ac:dyDescent="0.25">
      <c r="C32" s="70"/>
      <c r="D32" s="70"/>
      <c r="F32" s="70" t="s">
        <v>24</v>
      </c>
      <c r="G32" s="70">
        <f>G31*90%</f>
        <v>2671290</v>
      </c>
    </row>
    <row r="33" spans="3:7" s="10" customFormat="1" x14ac:dyDescent="0.25">
      <c r="C33" s="70"/>
      <c r="D33" s="70"/>
      <c r="F33" s="70" t="s">
        <v>25</v>
      </c>
      <c r="G33" s="70">
        <f>G31*80%</f>
        <v>2374480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zoomScaleNormal="100" workbookViewId="0">
      <selection activeCell="Q32" sqref="Q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2024-09-06T10:49:47Z</dcterms:modified>
</cp:coreProperties>
</file>