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Lower Parel\Nilesh Krishna Bandivdekar\"/>
    </mc:Choice>
  </mc:AlternateContent>
  <xr:revisionPtr revIDLastSave="0" documentId="13_ncr:1_{4D6FF583-DE2D-4F3E-9EB4-55A285CB3E57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0" i="4" l="1"/>
  <c r="U3" i="4"/>
  <c r="P3" i="4"/>
  <c r="Q2" i="4"/>
  <c r="J17" i="4"/>
  <c r="J18" i="4"/>
  <c r="P8" i="4" l="1"/>
  <c r="Q8" i="4" s="1"/>
  <c r="P7" i="4"/>
  <c r="P6" i="4"/>
  <c r="P5" i="4"/>
  <c r="P4" i="4"/>
  <c r="Q3" i="4"/>
  <c r="P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<sst xmlns="http://schemas.openxmlformats.org/spreadsheetml/2006/main" count="24" uniqueCount="21">
  <si>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</si>
  <si>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</si>
  <si>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</si>
  <si>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</si>
  <si>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</si>
  <si>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</si>
  <si>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</si>
  <si>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</si>
  <si>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</si>
  <si>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</si>
  <si>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</si>
  <si>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</si>
  <si>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</si>
  <si>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1, Ground Floor, Wing - B, Shyam Sagar Apartment, Shamsagar SRA Co-Op. Hsg. Soc. Ltd., Sitaram Jadhav Marg, New/Current Survey No. 2/158, Village - Lower Parel</t>
  </si>
  <si>
    <t>bua</t>
  </si>
  <si>
    <t>fmv</t>
  </si>
  <si>
    <t>ca</t>
  </si>
  <si>
    <t>oc - 1999</t>
  </si>
  <si>
    <t>22.02.22</t>
  </si>
  <si>
    <t>04.12.20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</si>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</sst>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929EB5-E450-459C-8543-7CC8A21FE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78175-F52E-440B-A6AF-E82CDB2A2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4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7E68A2-E245-4C18-A20B-1B8189FD6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FD6B18-E008-441F-8C01-B557D8282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A9D3D4-F694-4A7C-89FF-528E5218C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0D275-58E7-4EB7-AEC2-374ED727E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25" sqref="F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393.42419999999993</v>
      </c>
      <c r="C2" s="4">
        <f>B2*1.2</f>
        <v>472.10903999999988</v>
      </c>
      <c r="D2" s="4">
        <f t="shared" ref="D2:D13" si="2">C2*1.2</f>
        <v>566.53084799999988</v>
      </c>
      <c r="E2" s="16">
        <f t="shared" ref="E2:E13" si="3">R2</f>
        <v>9500000</v>
      </c>
      <c r="F2" s="10">
        <f t="shared" ref="F2:F13" si="4">ROUND((E2/B2),0)</f>
        <v>24147</v>
      </c>
      <c r="G2" s="10">
        <f t="shared" ref="G2:G13" si="5">ROUND((E2/C2),0)</f>
        <v>20122</v>
      </c>
      <c r="H2" s="10">
        <f t="shared" ref="H2:H13" si="6">ROUND((E2/D2),0)</f>
        <v>16769</v>
      </c>
      <c r="I2" s="4" t="e">
        <f>#REF!</f>
        <v>#REF!</v>
      </c>
      <c r="J2" s="4" t="str">
        <f t="shared" ref="J2:J13" si="7">S2</f>
        <v>22.02.22</v>
      </c>
      <c r="O2">
        <v>0</v>
      </c>
      <c r="P2">
        <f t="shared" ref="P2:P8" si="8">O2/1.2</f>
        <v>0</v>
      </c>
      <c r="Q2">
        <f>36.55*10.764</f>
        <v>393.42419999999993</v>
      </c>
      <c r="R2" s="2">
        <v>9500000</v>
      </c>
      <c r="S2" s="8" t="s">
        <v>18</v>
      </c>
      <c r="T2" s="8"/>
    </row>
    <row r="3" spans="1:21" x14ac:dyDescent="0.25">
      <c r="A3" s="4">
        <f t="shared" si="0"/>
        <v>0</v>
      </c>
      <c r="B3" s="4">
        <f t="shared" si="1"/>
        <v>207.02759999999998</v>
      </c>
      <c r="C3" s="4">
        <f t="shared" ref="C3:C15" si="9">B3*1.2</f>
        <v>248.43311999999997</v>
      </c>
      <c r="D3" s="4">
        <f t="shared" si="2"/>
        <v>298.11974399999997</v>
      </c>
      <c r="E3" s="16">
        <f t="shared" si="3"/>
        <v>16000000</v>
      </c>
      <c r="F3" s="15">
        <f t="shared" si="4"/>
        <v>77284</v>
      </c>
      <c r="G3" s="10">
        <f t="shared" si="5"/>
        <v>64404</v>
      </c>
      <c r="H3" s="10">
        <f t="shared" si="6"/>
        <v>53670</v>
      </c>
      <c r="I3" s="4" t="e">
        <f>#REF!</f>
        <v>#REF!</v>
      </c>
      <c r="J3" s="4" t="str">
        <f t="shared" si="7"/>
        <v>04.12.20</v>
      </c>
      <c r="O3">
        <v>0</v>
      </c>
      <c r="P3">
        <f>23.08*10.764</f>
        <v>248.43311999999997</v>
      </c>
      <c r="Q3">
        <f t="shared" ref="Q3:Q8" si="10">P3/1.2</f>
        <v>207.02759999999998</v>
      </c>
      <c r="R3" s="2">
        <v>16000000</v>
      </c>
      <c r="S3" s="8" t="s">
        <v>19</v>
      </c>
      <c r="T3" s="8"/>
      <c r="U3">
        <f>F3*1.2</f>
        <v>92740.800000000003</v>
      </c>
    </row>
    <row r="4" spans="1:21" x14ac:dyDescent="0.25">
      <c r="A4" s="4">
        <f t="shared" si="0"/>
        <v>0</v>
      </c>
      <c r="B4" s="4">
        <f t="shared" si="1"/>
        <v>50</v>
      </c>
      <c r="C4" s="4">
        <f t="shared" si="9"/>
        <v>60</v>
      </c>
      <c r="D4" s="4">
        <f t="shared" si="2"/>
        <v>72</v>
      </c>
      <c r="E4" s="16">
        <f t="shared" si="3"/>
        <v>5200000</v>
      </c>
      <c r="F4" s="10">
        <f t="shared" si="4"/>
        <v>104000</v>
      </c>
      <c r="G4" s="10">
        <f t="shared" si="5"/>
        <v>86667</v>
      </c>
      <c r="H4" s="10">
        <f t="shared" si="6"/>
        <v>72222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50</v>
      </c>
      <c r="R4" s="2">
        <v>5200000</v>
      </c>
      <c r="S4" s="8"/>
      <c r="T4" s="8"/>
    </row>
    <row r="5" spans="1:21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16">
        <f t="shared" si="3"/>
        <v>20000000</v>
      </c>
      <c r="F5" s="15">
        <f t="shared" si="4"/>
        <v>88889</v>
      </c>
      <c r="G5" s="10">
        <f t="shared" si="5"/>
        <v>74074</v>
      </c>
      <c r="H5" s="10">
        <f t="shared" si="6"/>
        <v>61728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225</v>
      </c>
      <c r="R5" s="2">
        <v>20000000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90</v>
      </c>
      <c r="C6" s="4">
        <f t="shared" si="9"/>
        <v>108</v>
      </c>
      <c r="D6" s="4">
        <f t="shared" si="2"/>
        <v>129.6</v>
      </c>
      <c r="E6" s="16">
        <f t="shared" si="3"/>
        <v>9000000</v>
      </c>
      <c r="F6" s="15">
        <f t="shared" si="4"/>
        <v>100000</v>
      </c>
      <c r="G6" s="10">
        <f t="shared" si="5"/>
        <v>83333</v>
      </c>
      <c r="H6" s="10">
        <f t="shared" si="6"/>
        <v>69444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90</v>
      </c>
      <c r="R6" s="2">
        <v>9000000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150</v>
      </c>
      <c r="C7" s="4">
        <f t="shared" si="9"/>
        <v>180</v>
      </c>
      <c r="D7" s="4">
        <f t="shared" si="2"/>
        <v>216</v>
      </c>
      <c r="E7" s="16">
        <f t="shared" si="3"/>
        <v>7500000</v>
      </c>
      <c r="F7" s="15">
        <f t="shared" si="4"/>
        <v>50000</v>
      </c>
      <c r="G7" s="10">
        <f t="shared" si="5"/>
        <v>41667</v>
      </c>
      <c r="H7" s="10">
        <f t="shared" si="6"/>
        <v>34722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150</v>
      </c>
      <c r="R7" s="2">
        <v>7500000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1" x14ac:dyDescent="0.25">
      <c r="H16" t="s">
        <v>13</v>
      </c>
    </row>
    <row r="17" spans="7:24" x14ac:dyDescent="0.25">
      <c r="H17" t="s">
        <v>16</v>
      </c>
      <c r="I17">
        <v>180</v>
      </c>
      <c r="J17" s="4">
        <f>J18/I17</f>
        <v>1.200186</v>
      </c>
    </row>
    <row r="18" spans="7:24" x14ac:dyDescent="0.25">
      <c r="H18" t="s">
        <v>14</v>
      </c>
      <c r="I18">
        <v>216</v>
      </c>
      <c r="J18">
        <f>20.07*10.764</f>
        <v>216.03348</v>
      </c>
    </row>
    <row r="19" spans="7:24" x14ac:dyDescent="0.25">
      <c r="H19" t="s">
        <v>20</v>
      </c>
      <c r="I19">
        <v>60000</v>
      </c>
    </row>
    <row r="20" spans="7:24" x14ac:dyDescent="0.25">
      <c r="H20" t="s">
        <v>15</v>
      </c>
      <c r="I20">
        <f>I19*I17</f>
        <v>10800000</v>
      </c>
    </row>
    <row r="22" spans="7:24" x14ac:dyDescent="0.25">
      <c r="G22" s="6"/>
      <c r="H22" s="6" t="s">
        <v>17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2024-09-06T07:53:35Z</dcterms:modified>
</cp:coreProperties>
</file>