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Sion\Prabhanjan Kumar\"/>
    </mc:Choice>
  </mc:AlternateContent>
  <xr:revisionPtr revIDLastSave="0" documentId="13_ncr:1_{B1AC4724-3090-4F29-8F8D-570C4BA87F60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9" i="23" l="1"/>
  <c r="G28" i="4"/>
  <c r="C5" i="25" l="1"/>
  <c r="C4" i="25"/>
  <c r="C3" i="25"/>
  <c r="P2" i="4"/>
  <c r="P3" i="4"/>
  <c r="B3" i="4" s="1"/>
  <c r="C3" i="4" s="1"/>
  <c r="D3" i="4" s="1"/>
  <c r="P4" i="4"/>
  <c r="P5" i="4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E19" i="23" s="1"/>
  <c r="E21" i="23" l="1"/>
  <c r="E20" i="23"/>
  <c r="C25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<sst xmlns="http://schemas.openxmlformats.org/spreadsheetml/2006/main" count="132" uniqueCount="90">
  <si>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</si>
  <si>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</si>
  <si>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</si>
  <si>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</si>
  <si>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</si>
  <si>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</si>
  <si>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</si>
  <si>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</si>
  <si>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</si>
  <si>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</si>
  <si>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</si>
  <si>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</si>
  <si>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</si>
  <si>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</si>
  <si>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</si>
  <si>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</si>
  <si>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</si>
  <si>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</si>
  <si>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</si>
  <si>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</si>
  <si>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</si>
  <si>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</si>
  <si>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</si>
  <si>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</si>
  <si>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</si>
  <si>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</si>
  <si>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</si>
  <si>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</si>
  <si>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</si>
  <si>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</si>
  <si>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</si>
  <si>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</si>
  <si>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</si>
  <si>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</si>
  <si>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</si>
  <si>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</si>
  <si>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</si>
  <si>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</si>
  <si>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</si>
  <si>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</si>
  <si>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</si>
  <si>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</si>
  <si>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</si>
  <si>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</si>
  <si>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</si>
  <si>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</si>
  <si>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</si>
  <si>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</si>
  <si>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</si>
  <si>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</si>
  <si>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</si>
  <si>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</si>
  <si>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</si>
  <si>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</si>
  <si>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</si>
  <si>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</si>
  <si>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</si>
  <si>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</si>
  <si>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</si>
  <si>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</si>
  <si>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</si>
  <si>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</si>
  <si>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</si>
  <si>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</si>
  <si>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</si>
  <si>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</si>
  <si>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</si>
  <si>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</si>
  <si>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</si>
  <si>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</si>
  <si>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</si>
  <si>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</si>
  <si>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</si>
  <si>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</si>
  <si>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</si>
  <si>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</si>
  <si>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</si>
  <si>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</si>
  <si>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</si>
  <si>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</si>
  <si>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</si>
  <si>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</si>
  <si>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</si>
  <si>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</si>
  <si>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30.08.2024</t>
  </si>
  <si>
    <t>SS AREA</t>
  </si>
  <si>
    <t>TACA</t>
  </si>
  <si>
    <t>Car Parking</t>
  </si>
  <si>
    <t>IGR-13.06.24</t>
  </si>
  <si>
    <t>IGR-14.05.24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</si>
</sst>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904B82-FB58-4AD0-A8E6-269336C37C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601C04-C542-42A2-8133-B80FCACCC1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325086</xdr:colOff>
      <xdr:row>45</xdr:row>
      <xdr:rowOff>172670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1068C6-9F84-4023-BFA7-9E4E2972C7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59486" cy="87451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401212</xdr:colOff>
      <xdr:row>47</xdr:row>
      <xdr:rowOff>115519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4425468-E7F0-4DD6-9A43-0945D160B9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26012" cy="8735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321094.09999999998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350494.1</v>
      </c>
      <c r="D9" s="58" t="s">
        <v>62</v>
      </c>
      <c r="E9" s="59">
        <f>C9/10.764</f>
        <v>32561.696395392046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2024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0</v>
      </c>
      <c r="D13" s="65">
        <f>D12-C13</f>
        <v>100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I30" sqref="I30:I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26700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3500</v>
      </c>
      <c r="D4" s="22"/>
    </row>
    <row r="5" spans="1:5" x14ac:dyDescent="0.25">
      <c r="A5" s="15" t="s">
        <v>15</v>
      </c>
      <c r="B5" s="18"/>
      <c r="C5" s="19">
        <f>C3-C4</f>
        <v>23200</v>
      </c>
      <c r="D5" s="22"/>
    </row>
    <row r="6" spans="1:5" x14ac:dyDescent="0.25">
      <c r="A6" s="15" t="s">
        <v>16</v>
      </c>
      <c r="B6" s="18"/>
      <c r="C6" s="19">
        <f>C4</f>
        <v>3500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3500</v>
      </c>
      <c r="D13" s="22"/>
    </row>
    <row r="14" spans="1:5" x14ac:dyDescent="0.25">
      <c r="A14" s="15" t="s">
        <v>15</v>
      </c>
      <c r="B14" s="18"/>
      <c r="C14" s="19">
        <f>C5</f>
        <v>23200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26700</v>
      </c>
      <c r="D16" s="22">
        <v>600000</v>
      </c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1295</v>
      </c>
      <c r="D18" s="24">
        <v>2</v>
      </c>
      <c r="E18" t="s">
        <v>87</v>
      </c>
    </row>
    <row r="19" spans="1:5" x14ac:dyDescent="0.25">
      <c r="A19" s="15" t="s">
        <v>73</v>
      </c>
      <c r="B19" s="6"/>
      <c r="C19" s="30">
        <f>C18*C16</f>
        <v>34576500</v>
      </c>
      <c r="D19" s="72">
        <f>D16*D18</f>
        <v>1200000</v>
      </c>
      <c r="E19" s="65">
        <f>C19+D19</f>
        <v>35776500</v>
      </c>
    </row>
    <row r="20" spans="1:5" x14ac:dyDescent="0.25">
      <c r="A20" s="15" t="s">
        <v>24</v>
      </c>
      <c r="C20" s="31"/>
      <c r="D20" s="30"/>
      <c r="E20" s="65">
        <f>E19*0.98</f>
        <v>35060970</v>
      </c>
    </row>
    <row r="21" spans="1:5" x14ac:dyDescent="0.25">
      <c r="A21" s="15" t="s">
        <v>25</v>
      </c>
      <c r="C21" s="31"/>
      <c r="D21" s="31"/>
      <c r="E21" s="65">
        <f>E19*0.8</f>
        <v>28621200</v>
      </c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4532500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72034.375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Q6" sqref="Q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1295</v>
      </c>
      <c r="C2" s="4">
        <f t="shared" ref="C2:C16" si="1">B2*1.2</f>
        <v>1554</v>
      </c>
      <c r="D2" s="4">
        <f t="shared" ref="D2:D16" si="2">C2*1.2</f>
        <v>1864.8</v>
      </c>
      <c r="E2" s="5">
        <f t="shared" ref="E2:E16" si="3">R2</f>
        <v>31724185</v>
      </c>
      <c r="F2" s="4">
        <f t="shared" ref="F2:F15" si="4">ROUND((E2/B2),0)</f>
        <v>24497</v>
      </c>
      <c r="G2" s="4">
        <f t="shared" ref="G2:G15" si="5">ROUND((E2/C2),0)</f>
        <v>20415</v>
      </c>
      <c r="H2" s="4">
        <f t="shared" ref="H2:H15" si="6">ROUND((E2/D2),0)</f>
        <v>17012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1295</v>
      </c>
      <c r="R2" s="2">
        <v>31724185</v>
      </c>
      <c r="S2" s="2" t="s">
        <v>88</v>
      </c>
    </row>
    <row r="3" spans="1:19" x14ac:dyDescent="0.25">
      <c r="A3" s="4">
        <v>2</v>
      </c>
      <c r="B3" s="4">
        <f t="shared" si="0"/>
        <v>1295</v>
      </c>
      <c r="C3" s="4">
        <f t="shared" si="1"/>
        <v>1554</v>
      </c>
      <c r="D3" s="4">
        <f t="shared" si="2"/>
        <v>1864.8</v>
      </c>
      <c r="E3" s="5">
        <f t="shared" si="3"/>
        <v>32477471</v>
      </c>
      <c r="F3" s="4">
        <f t="shared" si="4"/>
        <v>25079</v>
      </c>
      <c r="G3" s="4">
        <f t="shared" si="5"/>
        <v>20899</v>
      </c>
      <c r="H3" s="4">
        <f t="shared" si="6"/>
        <v>17416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1295</v>
      </c>
      <c r="R3" s="2">
        <v>32477471</v>
      </c>
      <c r="S3" s="2" t="s">
        <v>89</v>
      </c>
    </row>
    <row r="4" spans="1:19" x14ac:dyDescent="0.25">
      <c r="A4" s="4">
        <v>3</v>
      </c>
      <c r="B4" s="4">
        <f t="shared" si="0"/>
        <v>1486</v>
      </c>
      <c r="C4" s="4">
        <f t="shared" si="1"/>
        <v>1783.2</v>
      </c>
      <c r="D4" s="4">
        <f t="shared" si="2"/>
        <v>2139.84</v>
      </c>
      <c r="E4" s="5">
        <f t="shared" si="3"/>
        <v>36500000</v>
      </c>
      <c r="F4" s="4">
        <f t="shared" si="4"/>
        <v>24563</v>
      </c>
      <c r="G4" s="4">
        <f t="shared" si="5"/>
        <v>20469</v>
      </c>
      <c r="H4" s="4">
        <f t="shared" si="6"/>
        <v>17057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1486</v>
      </c>
      <c r="R4" s="2">
        <v>36500000</v>
      </c>
      <c r="S4" s="2"/>
    </row>
    <row r="5" spans="1:19" x14ac:dyDescent="0.25">
      <c r="A5" s="4">
        <v>4</v>
      </c>
      <c r="B5" s="4">
        <f t="shared" si="0"/>
        <v>1223</v>
      </c>
      <c r="C5" s="4">
        <f t="shared" si="1"/>
        <v>1467.6</v>
      </c>
      <c r="D5" s="4">
        <f t="shared" si="2"/>
        <v>1761.12</v>
      </c>
      <c r="E5" s="5">
        <f t="shared" si="3"/>
        <v>31100000</v>
      </c>
      <c r="F5" s="4">
        <f t="shared" si="4"/>
        <v>25429</v>
      </c>
      <c r="G5" s="4">
        <f t="shared" si="5"/>
        <v>21191</v>
      </c>
      <c r="H5" s="4">
        <f t="shared" si="6"/>
        <v>17659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1223</v>
      </c>
      <c r="R5" s="2">
        <v>31100000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ref="Q5:Q10" si="10">P6/1.2</f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52" t="s">
        <v>83</v>
      </c>
      <c r="G26" s="52">
        <v>1223</v>
      </c>
    </row>
    <row r="27" spans="1:19" s="10" customFormat="1" x14ac:dyDescent="0.25">
      <c r="F27" s="52" t="s">
        <v>85</v>
      </c>
      <c r="G27" s="52">
        <v>72</v>
      </c>
    </row>
    <row r="28" spans="1:19" s="10" customFormat="1" x14ac:dyDescent="0.25">
      <c r="C28" s="67" t="s">
        <v>74</v>
      </c>
      <c r="D28" s="67" t="s">
        <v>84</v>
      </c>
      <c r="F28" s="52" t="s">
        <v>86</v>
      </c>
      <c r="G28" s="52">
        <f>SUM(G26:G27)</f>
        <v>1295</v>
      </c>
    </row>
    <row r="29" spans="1:19" s="10" customFormat="1" x14ac:dyDescent="0.25">
      <c r="C29" s="67" t="s">
        <v>1</v>
      </c>
      <c r="D29" s="67">
        <v>33047668</v>
      </c>
      <c r="F29" s="52" t="s">
        <v>71</v>
      </c>
      <c r="G29" s="52">
        <v>1425</v>
      </c>
      <c r="H29" s="10">
        <f>G29/G28</f>
        <v>1.1003861003861004</v>
      </c>
    </row>
    <row r="30" spans="1:19" s="10" customFormat="1" x14ac:dyDescent="0.25">
      <c r="F30" s="52" t="s">
        <v>72</v>
      </c>
      <c r="G30" s="52"/>
    </row>
    <row r="31" spans="1:19" s="10" customFormat="1" x14ac:dyDescent="0.25">
      <c r="C31" s="70"/>
      <c r="D31" s="70"/>
      <c r="F31" s="70" t="s">
        <v>73</v>
      </c>
      <c r="G31" s="70">
        <f>G29*G30</f>
        <v>0</v>
      </c>
      <c r="H31" s="10">
        <f>G31/D29</f>
        <v>0</v>
      </c>
    </row>
    <row r="32" spans="1:19" s="10" customFormat="1" x14ac:dyDescent="0.25">
      <c r="C32" s="70"/>
      <c r="D32" s="70"/>
      <c r="F32" s="70" t="s">
        <v>24</v>
      </c>
      <c r="G32" s="70">
        <f>G31*90%</f>
        <v>0</v>
      </c>
    </row>
    <row r="33" spans="3:7" s="10" customFormat="1" x14ac:dyDescent="0.25">
      <c r="C33" s="70"/>
      <c r="D33" s="70"/>
      <c r="F33" s="70" t="s">
        <v>25</v>
      </c>
      <c r="G33" s="70">
        <f>G31*80%</f>
        <v>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2024-09-06T06:06:05Z</dcterms:modified>
</cp:coreProperties>
</file>