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ta Sahkari Bank LTD\kandivali West\Meera Pappu Gupta\"/>
    </mc:Choice>
  </mc:AlternateContent>
  <xr:revisionPtr revIDLastSave="0" documentId="13_ncr:1_{A5CCCD0C-7147-4410-833F-65FEA13048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9" i="4" l="1"/>
  <c r="P8" i="4"/>
  <c r="T7" i="4"/>
  <c r="U7" i="4" s="1"/>
  <c r="V7" i="4" s="1"/>
  <c r="S7" i="4"/>
  <c r="P7" i="4"/>
  <c r="T6" i="4"/>
  <c r="U6" i="4" s="1"/>
  <c r="S6" i="4"/>
  <c r="P6" i="4"/>
  <c r="U5" i="4"/>
  <c r="T5" i="4"/>
  <c r="S5" i="4"/>
  <c r="P5" i="4"/>
  <c r="Q3" i="4"/>
  <c r="H21" i="4"/>
  <c r="I19" i="4"/>
  <c r="Q12" i="4" l="1"/>
  <c r="P12" i="4"/>
  <c r="P11" i="4"/>
  <c r="Q11" i="4" s="1"/>
  <c r="Q10" i="4"/>
  <c r="P10" i="4"/>
  <c r="P9" i="4"/>
  <c r="Q9" i="4" s="1"/>
  <c r="Q8" i="4"/>
  <c r="Q7" i="4"/>
  <c r="Q6" i="4"/>
  <c r="Q5" i="4"/>
  <c r="Q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<sst xmlns="http://schemas.openxmlformats.org/spreadsheetml/2006/main" count="26" uniqueCount="23">
  <si>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</si>
  <si>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</si>
  <si>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</si>
  <si>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</si>
  <si>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</si>
  <si>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</si>
  <si>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</si>
  <si>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</si>
  <si>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</si>
  <si>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</si>
  <si>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</si>
  <si>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</si>
  <si>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</si>
  <si>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94, Ground Floor, Mahavir Nagar Sanskar CHSL, M H B Colony, Mahavir Nagar , Kandivali West,</t>
  </si>
  <si>
    <t>bua</t>
  </si>
  <si>
    <t>rate</t>
  </si>
  <si>
    <t>fmv</t>
  </si>
  <si>
    <t>agreemetn - 29.07.24</t>
  </si>
  <si>
    <t>av</t>
  </si>
  <si>
    <t>45 to 50 lakhs</t>
  </si>
  <si>
    <t>sd</t>
  </si>
  <si>
    <t>rd</t>
  </si>
  <si>
    <t>yoc - 2008 - soc regis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</si>
</sst>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47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FE5286-7BAF-4032-9762-DA228FCC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0C7163-721B-458D-92DF-13860A72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BC5E42-E507-42F0-806D-FC310E54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7EB95-ADD7-4E4A-A955-7DE049E0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45C8C-E64D-42B7-8F00-387BD279F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CA8429-9DBB-4778-BF38-D5590D0E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D042F-86EC-4579-BAB4-2594486AA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9" sqref="N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5703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209.16666666666669</v>
      </c>
      <c r="C2" s="4">
        <f>B2*1.2</f>
        <v>251</v>
      </c>
      <c r="D2" s="4">
        <f t="shared" ref="D2:D13" si="2">C2*1.2</f>
        <v>301.2</v>
      </c>
      <c r="E2" s="16">
        <f t="shared" ref="E2:E13" si="3">R2</f>
        <v>7000000</v>
      </c>
      <c r="F2" s="9">
        <f t="shared" ref="F2:F13" si="4">ROUND((E2/B2),0)</f>
        <v>33466</v>
      </c>
      <c r="G2" s="14">
        <f t="shared" ref="G2:G13" si="5">ROUND((E2/C2),0)</f>
        <v>27888</v>
      </c>
      <c r="H2" s="9">
        <f t="shared" ref="H2:H13" si="6">ROUND((E2/D2),0)</f>
        <v>23240</v>
      </c>
      <c r="I2" s="4" t="e">
        <f>#REF!</f>
        <v>#REF!</v>
      </c>
      <c r="J2" s="4">
        <f t="shared" ref="J2:J13" si="7">S2</f>
        <v>0</v>
      </c>
      <c r="O2">
        <v>0</v>
      </c>
      <c r="P2">
        <v>251</v>
      </c>
      <c r="Q2">
        <f t="shared" ref="Q2:Q12" si="8">P2/1.2</f>
        <v>209.16666666666669</v>
      </c>
      <c r="R2" s="2">
        <v>7000000</v>
      </c>
      <c r="S2" s="7"/>
      <c r="T2" s="7"/>
    </row>
    <row r="3" spans="1:22" x14ac:dyDescent="0.25">
      <c r="A3" s="4">
        <f t="shared" si="0"/>
        <v>0</v>
      </c>
      <c r="B3" s="4">
        <f t="shared" si="1"/>
        <v>283.33333333333337</v>
      </c>
      <c r="C3" s="4">
        <f t="shared" ref="C3:C15" si="9">B3*1.2</f>
        <v>340.00000000000006</v>
      </c>
      <c r="D3" s="4">
        <f t="shared" si="2"/>
        <v>408.00000000000006</v>
      </c>
      <c r="E3" s="16">
        <f t="shared" si="3"/>
        <v>4350000</v>
      </c>
      <c r="F3" s="9">
        <f t="shared" si="4"/>
        <v>15353</v>
      </c>
      <c r="G3" s="9">
        <f t="shared" si="5"/>
        <v>12794</v>
      </c>
      <c r="H3" s="9">
        <f t="shared" si="6"/>
        <v>10662</v>
      </c>
      <c r="I3" s="4" t="e">
        <f>#REF!</f>
        <v>#REF!</v>
      </c>
      <c r="J3" s="4">
        <f t="shared" si="7"/>
        <v>0</v>
      </c>
      <c r="O3">
        <v>0</v>
      </c>
      <c r="P3">
        <v>340</v>
      </c>
      <c r="Q3">
        <f>P3/1.2</f>
        <v>283.33333333333337</v>
      </c>
      <c r="R3" s="2">
        <v>4350000</v>
      </c>
      <c r="S3" s="7"/>
      <c r="T3" s="7"/>
    </row>
    <row r="4" spans="1:22" x14ac:dyDescent="0.25">
      <c r="A4" s="4">
        <f t="shared" si="0"/>
        <v>0</v>
      </c>
      <c r="B4" s="4">
        <f t="shared" si="1"/>
        <v>233.33333333333334</v>
      </c>
      <c r="C4" s="4">
        <f t="shared" si="9"/>
        <v>280</v>
      </c>
      <c r="D4" s="4">
        <f t="shared" si="2"/>
        <v>336</v>
      </c>
      <c r="E4" s="16">
        <f t="shared" si="3"/>
        <v>8500000</v>
      </c>
      <c r="F4" s="9">
        <f t="shared" si="4"/>
        <v>36429</v>
      </c>
      <c r="G4" s="14">
        <f t="shared" si="5"/>
        <v>30357</v>
      </c>
      <c r="H4" s="9">
        <f t="shared" si="6"/>
        <v>25298</v>
      </c>
      <c r="I4" s="4" t="e">
        <f>#REF!</f>
        <v>#REF!</v>
      </c>
      <c r="J4" s="4">
        <f t="shared" si="7"/>
        <v>0</v>
      </c>
      <c r="O4">
        <v>0</v>
      </c>
      <c r="P4">
        <v>280</v>
      </c>
      <c r="Q4">
        <f t="shared" si="8"/>
        <v>233.33333333333334</v>
      </c>
      <c r="R4" s="2">
        <v>8500000</v>
      </c>
      <c r="S4" s="7"/>
      <c r="T4" s="7"/>
    </row>
    <row r="5" spans="1:22" x14ac:dyDescent="0.25">
      <c r="A5" s="4">
        <f t="shared" si="0"/>
        <v>0</v>
      </c>
      <c r="B5" s="4">
        <f t="shared" si="1"/>
        <v>224.24999999999997</v>
      </c>
      <c r="C5" s="4">
        <f t="shared" si="9"/>
        <v>269.09999999999997</v>
      </c>
      <c r="D5" s="4">
        <f t="shared" si="2"/>
        <v>322.91999999999996</v>
      </c>
      <c r="E5" s="16">
        <f t="shared" si="3"/>
        <v>4925000</v>
      </c>
      <c r="F5" s="9">
        <f t="shared" si="4"/>
        <v>21962</v>
      </c>
      <c r="G5" s="14">
        <f t="shared" si="5"/>
        <v>18302</v>
      </c>
      <c r="H5" s="9">
        <f t="shared" si="6"/>
        <v>15251</v>
      </c>
      <c r="I5" s="4" t="e">
        <f>#REF!</f>
        <v>#REF!</v>
      </c>
      <c r="J5" s="4">
        <f t="shared" si="7"/>
        <v>5250500</v>
      </c>
      <c r="O5">
        <v>0</v>
      </c>
      <c r="P5">
        <f>25*10.764</f>
        <v>269.09999999999997</v>
      </c>
      <c r="Q5">
        <f t="shared" si="8"/>
        <v>224.24999999999997</v>
      </c>
      <c r="R5" s="2">
        <v>4925000</v>
      </c>
      <c r="S5" s="15">
        <f>R5+295500+30000</f>
        <v>5250500</v>
      </c>
      <c r="T5" s="7">
        <f>S5/P5</f>
        <v>19511.334076551469</v>
      </c>
      <c r="U5">
        <f>T5*1.2</f>
        <v>23413.600891861763</v>
      </c>
    </row>
    <row r="6" spans="1:22" x14ac:dyDescent="0.25">
      <c r="A6" s="4">
        <f t="shared" si="0"/>
        <v>0</v>
      </c>
      <c r="B6" s="4">
        <f t="shared" si="1"/>
        <v>224.24999999999997</v>
      </c>
      <c r="C6" s="4">
        <f t="shared" si="9"/>
        <v>269.09999999999997</v>
      </c>
      <c r="D6" s="4">
        <f t="shared" si="2"/>
        <v>322.91999999999996</v>
      </c>
      <c r="E6" s="16">
        <f t="shared" si="3"/>
        <v>4441000</v>
      </c>
      <c r="F6" s="9">
        <f t="shared" si="4"/>
        <v>19804</v>
      </c>
      <c r="G6" s="9">
        <f t="shared" si="5"/>
        <v>16503</v>
      </c>
      <c r="H6" s="9">
        <f t="shared" si="6"/>
        <v>13753</v>
      </c>
      <c r="I6" s="4" t="e">
        <f>#REF!</f>
        <v>#REF!</v>
      </c>
      <c r="J6" s="4">
        <f t="shared" si="7"/>
        <v>4766500</v>
      </c>
      <c r="O6">
        <v>0</v>
      </c>
      <c r="P6">
        <f>25*10.764</f>
        <v>269.09999999999997</v>
      </c>
      <c r="Q6">
        <f t="shared" si="8"/>
        <v>224.24999999999997</v>
      </c>
      <c r="R6" s="2">
        <v>4441000</v>
      </c>
      <c r="S6" s="15">
        <f>R6+295500+30000</f>
        <v>4766500</v>
      </c>
      <c r="T6" s="7">
        <f>S6/P6</f>
        <v>17712.746191007063</v>
      </c>
      <c r="U6">
        <f>T6*1.2</f>
        <v>21255.295429208476</v>
      </c>
    </row>
    <row r="7" spans="1:22" x14ac:dyDescent="0.25">
      <c r="A7" s="4">
        <f t="shared" si="0"/>
        <v>0</v>
      </c>
      <c r="B7" s="4">
        <f t="shared" si="1"/>
        <v>224.24999999999997</v>
      </c>
      <c r="C7" s="4">
        <f t="shared" si="9"/>
        <v>269.09999999999997</v>
      </c>
      <c r="D7" s="4">
        <f t="shared" si="2"/>
        <v>322.91999999999996</v>
      </c>
      <c r="E7" s="16">
        <f t="shared" si="3"/>
        <v>6000000</v>
      </c>
      <c r="F7" s="9">
        <f t="shared" si="4"/>
        <v>26756</v>
      </c>
      <c r="G7" s="14">
        <f t="shared" si="5"/>
        <v>22297</v>
      </c>
      <c r="H7" s="9">
        <f t="shared" si="6"/>
        <v>18580</v>
      </c>
      <c r="I7" s="4" t="e">
        <f>#REF!</f>
        <v>#REF!</v>
      </c>
      <c r="J7" s="4">
        <f t="shared" si="7"/>
        <v>6390000</v>
      </c>
      <c r="O7">
        <v>0</v>
      </c>
      <c r="P7">
        <f>25*10.764</f>
        <v>269.09999999999997</v>
      </c>
      <c r="Q7">
        <f t="shared" si="8"/>
        <v>224.24999999999997</v>
      </c>
      <c r="R7" s="2">
        <v>6000000</v>
      </c>
      <c r="S7" s="15">
        <f>R7+360000+30000</f>
        <v>6390000</v>
      </c>
      <c r="T7" s="7">
        <f>S7/P7</f>
        <v>23745.819397993313</v>
      </c>
      <c r="U7">
        <f>T7*1.2</f>
        <v>28494.983277591975</v>
      </c>
      <c r="V7">
        <f>U7*1.2</f>
        <v>34193.979933110371</v>
      </c>
    </row>
    <row r="8" spans="1:22" x14ac:dyDescent="0.25">
      <c r="A8" s="4">
        <f t="shared" si="0"/>
        <v>0</v>
      </c>
      <c r="B8" s="4">
        <f t="shared" si="1"/>
        <v>224.24999999999997</v>
      </c>
      <c r="C8" s="4">
        <f t="shared" si="9"/>
        <v>269.09999999999997</v>
      </c>
      <c r="D8" s="4">
        <f t="shared" si="2"/>
        <v>322.91999999999996</v>
      </c>
      <c r="E8" s="16">
        <f t="shared" si="3"/>
        <v>4586000</v>
      </c>
      <c r="F8" s="9">
        <f t="shared" si="4"/>
        <v>20450</v>
      </c>
      <c r="G8" s="9">
        <f t="shared" si="5"/>
        <v>17042</v>
      </c>
      <c r="H8" s="9">
        <f t="shared" si="6"/>
        <v>14202</v>
      </c>
      <c r="I8" s="4" t="e">
        <f>#REF!</f>
        <v>#REF!</v>
      </c>
      <c r="J8" s="4">
        <f t="shared" si="7"/>
        <v>0</v>
      </c>
      <c r="O8">
        <v>0</v>
      </c>
      <c r="P8">
        <f>25*10.764</f>
        <v>269.09999999999997</v>
      </c>
      <c r="Q8">
        <f t="shared" si="8"/>
        <v>224.24999999999997</v>
      </c>
      <c r="R8" s="2">
        <v>4586000</v>
      </c>
      <c r="S8" s="7"/>
      <c r="T8" s="7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0">O9/1.2</f>
        <v>0</v>
      </c>
      <c r="Q9">
        <f t="shared" si="8"/>
        <v>0</v>
      </c>
      <c r="R9" s="2">
        <v>0</v>
      </c>
      <c r="S9" s="7"/>
      <c r="T9" s="7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7"/>
      <c r="T10" s="7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7"/>
      <c r="T11" s="7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7"/>
      <c r="T12" s="7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2" x14ac:dyDescent="0.25">
      <c r="E16" s="7"/>
      <c r="F16" s="7"/>
      <c r="G16" s="7"/>
      <c r="H16" s="7"/>
    </row>
    <row r="17" spans="7:24" x14ac:dyDescent="0.25">
      <c r="G17" t="s">
        <v>13</v>
      </c>
    </row>
    <row r="19" spans="7:24" x14ac:dyDescent="0.25">
      <c r="G19" t="s">
        <v>14</v>
      </c>
      <c r="H19">
        <v>269</v>
      </c>
      <c r="I19">
        <f>25*10.764</f>
        <v>269.09999999999997</v>
      </c>
    </row>
    <row r="20" spans="7:24" x14ac:dyDescent="0.25">
      <c r="G20" t="s">
        <v>15</v>
      </c>
      <c r="H20">
        <v>22000</v>
      </c>
    </row>
    <row r="21" spans="7:24" x14ac:dyDescent="0.25">
      <c r="G21" t="s">
        <v>16</v>
      </c>
      <c r="H21">
        <f>H20*H19</f>
        <v>5918000</v>
      </c>
    </row>
    <row r="22" spans="7:24" x14ac:dyDescent="0.25">
      <c r="G22" s="5"/>
      <c r="H22" s="5"/>
    </row>
    <row r="24" spans="7:24" x14ac:dyDescent="0.25">
      <c r="G24" s="17" t="s">
        <v>22</v>
      </c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G25" t="s">
        <v>17</v>
      </c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G26" t="s">
        <v>18</v>
      </c>
      <c r="H26">
        <v>5600000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G27" t="s">
        <v>20</v>
      </c>
      <c r="H27">
        <v>336000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G28" t="s">
        <v>21</v>
      </c>
      <c r="H28">
        <v>30000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H29">
        <f>SUM(H26:H28)</f>
        <v>5966000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G30" t="s">
        <v>19</v>
      </c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2024-09-09T10:06:17Z</dcterms:modified>
</cp:coreProperties>
</file>