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Pallavi Ritesh Shetty  - CBI\"/>
    </mc:Choice>
  </mc:AlternateContent>
  <xr:revisionPtr revIDLastSave="0" documentId="13_ncr:1_{0674C561-4DC3-4118-B369-921581D28A9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6" i="4" l="1"/>
  <c r="V20" i="14"/>
  <c r="U13" i="13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<sst xmlns="http://schemas.openxmlformats.org/spreadsheetml/2006/main" count="49" uniqueCount="42">
  <si>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</si>
  <si>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</si>
  <si>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</si>
  <si>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</si>
  <si>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</si>
  <si>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</si>
  <si>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</si>
  <si>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</si>
  <si>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</si>
  <si>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</si>
  <si>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</si>
  <si>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</si>
  <si>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</si>
  <si>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</si>
  <si>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</si>
  <si>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</si>
  <si>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</si>
  <si>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</si>
  <si>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</si>
  <si>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</si>
  <si>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</si>
  <si>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</si>
  <si>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</si>
  <si>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</si>
  <si>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</si>
  <si>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</si>
  <si>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</si>
  <si>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</si>
  <si>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</si>
  <si>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</si>
  <si>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</si>
  <si>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</si>
  <si>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</si>
  <si>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</si>
  <si>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</si>
  <si>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</si>
  <si>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</si>
  <si>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</si>
  <si>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rate on CA</t>
  </si>
  <si>
    <t>Central Bank of India ( Chembur Branch ) - Pallavi Ritesh Shetty And Ritesh Jayaram Shetty</t>
  </si>
  <si>
    <t>Agree BUA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</si>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</sst>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40</xdr:row>
      <xdr:rowOff>86737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FC7A24-A3FE-4B83-B9A0-8AFA30D4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2495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191718</xdr:colOff>
      <xdr:row>40</xdr:row>
      <xdr:rowOff>77115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79258D-0D49-4D06-980C-D72A3B161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26118" cy="65541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38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6F9B86-F824-4D3A-9632-B66D12C00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7201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36</xdr:row>
      <xdr:rowOff>29463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D0019A-7BDE-4AE4-84DF-D75A03FEF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63635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248876</xdr:colOff>
      <xdr:row>41</xdr:row>
      <xdr:rowOff>58062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BBD82C-99CB-4518-8CDB-E73A2E927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83276" cy="65350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306034</xdr:colOff>
      <xdr:row>38</xdr:row>
      <xdr:rowOff>182011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537160-7367-4F73-9ED7-C419218F6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0434" cy="74210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46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6A53AC-A88E-41C2-A769-EAA58526D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85736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39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C4C901-17A9-44D6-A8DC-104D2F98C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73543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38</xdr:row>
      <xdr:rowOff>86721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3AAC07-A79A-44E0-9FB0-07D63C17C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135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X46" sqref="X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467</v>
      </c>
      <c r="C3" s="44">
        <f>B3*1.2</f>
        <v>560.4</v>
      </c>
      <c r="D3" s="44">
        <f t="shared" ref="D3:D14" si="2">C3*1.2</f>
        <v>672.4799999999999</v>
      </c>
      <c r="E3" s="45">
        <f t="shared" ref="E3:E14" si="3">R3</f>
        <v>10500000</v>
      </c>
      <c r="F3" s="44">
        <f t="shared" ref="F3:F14" si="4">ROUND((E3/B3),0)</f>
        <v>22484</v>
      </c>
      <c r="G3" s="44">
        <f t="shared" ref="G3:G14" si="5">ROUND((E3/C3),0)</f>
        <v>18737</v>
      </c>
      <c r="H3" s="44">
        <f t="shared" ref="H3:H14" si="6">ROUND((E3/D3),0)</f>
        <v>15614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467</v>
      </c>
      <c r="R3" s="47">
        <v>10500000</v>
      </c>
    </row>
    <row r="4" spans="1:20" x14ac:dyDescent="0.25">
      <c r="A4" s="4">
        <f t="shared" ref="A4:A9" si="9">N4</f>
        <v>0</v>
      </c>
      <c r="B4" s="4">
        <f t="shared" ref="B4:B9" si="10">Q4</f>
        <v>470</v>
      </c>
      <c r="C4" s="4">
        <f t="shared" ref="C4:C9" si="11">B4*1.2</f>
        <v>564</v>
      </c>
      <c r="D4" s="4">
        <f t="shared" ref="D4:D9" si="12">C4*1.2</f>
        <v>676.8</v>
      </c>
      <c r="E4" s="5">
        <f t="shared" ref="E4:E9" si="13">R4</f>
        <v>7200000</v>
      </c>
      <c r="F4" s="9">
        <f t="shared" ref="F4:F9" si="14">ROUND((E4/B4),0)</f>
        <v>15319</v>
      </c>
      <c r="G4" s="9">
        <f t="shared" ref="G4:G9" si="15">ROUND((E4/C4),0)</f>
        <v>12766</v>
      </c>
      <c r="H4" s="9">
        <f t="shared" ref="H4:H9" si="16">ROUND((E4/D4),0)</f>
        <v>10638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470</v>
      </c>
      <c r="R4" s="2">
        <v>7200000</v>
      </c>
    </row>
    <row r="5" spans="1:20" s="46" customFormat="1" x14ac:dyDescent="0.25">
      <c r="A5" s="44">
        <f t="shared" si="9"/>
        <v>0</v>
      </c>
      <c r="B5" s="44">
        <f t="shared" si="10"/>
        <v>868</v>
      </c>
      <c r="C5" s="44">
        <f t="shared" si="11"/>
        <v>1041.5999999999999</v>
      </c>
      <c r="D5" s="44">
        <f t="shared" si="12"/>
        <v>1249.9199999999998</v>
      </c>
      <c r="E5" s="45">
        <f t="shared" si="13"/>
        <v>22350000</v>
      </c>
      <c r="F5" s="44">
        <f t="shared" si="14"/>
        <v>25749</v>
      </c>
      <c r="G5" s="44">
        <f t="shared" si="15"/>
        <v>21457</v>
      </c>
      <c r="H5" s="44">
        <f t="shared" si="16"/>
        <v>17881</v>
      </c>
      <c r="I5" s="44" t="e">
        <f>#REF!</f>
        <v>#REF!</v>
      </c>
      <c r="J5" s="44">
        <f t="shared" si="17"/>
        <v>0</v>
      </c>
      <c r="O5" s="46">
        <v>0</v>
      </c>
      <c r="P5" s="46">
        <f t="shared" si="18"/>
        <v>0</v>
      </c>
      <c r="Q5" s="46">
        <v>868</v>
      </c>
      <c r="R5" s="47">
        <v>22350000</v>
      </c>
    </row>
    <row r="6" spans="1:20" x14ac:dyDescent="0.25">
      <c r="A6" s="4">
        <f t="shared" si="9"/>
        <v>0</v>
      </c>
      <c r="B6" s="4">
        <f t="shared" si="10"/>
        <v>532</v>
      </c>
      <c r="C6" s="4">
        <f t="shared" si="11"/>
        <v>638.4</v>
      </c>
      <c r="D6" s="4">
        <f t="shared" si="12"/>
        <v>766.07999999999993</v>
      </c>
      <c r="E6" s="5">
        <f t="shared" si="13"/>
        <v>9100000</v>
      </c>
      <c r="F6" s="9">
        <f t="shared" si="14"/>
        <v>17105</v>
      </c>
      <c r="G6" s="9">
        <f t="shared" si="15"/>
        <v>14254</v>
      </c>
      <c r="H6" s="9">
        <f t="shared" si="16"/>
        <v>11879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532</v>
      </c>
      <c r="R6" s="2">
        <v>9100000</v>
      </c>
    </row>
    <row r="7" spans="1:20" x14ac:dyDescent="0.25">
      <c r="A7" s="4">
        <f t="shared" si="9"/>
        <v>0</v>
      </c>
      <c r="B7" s="4">
        <f t="shared" si="10"/>
        <v>556.66666666666674</v>
      </c>
      <c r="C7" s="4">
        <f t="shared" si="11"/>
        <v>668.00000000000011</v>
      </c>
      <c r="D7" s="4">
        <f t="shared" si="12"/>
        <v>801.60000000000014</v>
      </c>
      <c r="E7" s="5">
        <f t="shared" si="13"/>
        <v>9500000</v>
      </c>
      <c r="F7" s="9">
        <f t="shared" si="14"/>
        <v>17066</v>
      </c>
      <c r="G7" s="9">
        <f t="shared" si="15"/>
        <v>14222</v>
      </c>
      <c r="H7" s="9">
        <f t="shared" si="16"/>
        <v>11851</v>
      </c>
      <c r="I7" s="4" t="e">
        <f>#REF!</f>
        <v>#REF!</v>
      </c>
      <c r="J7" s="4">
        <f t="shared" si="17"/>
        <v>0</v>
      </c>
      <c r="O7">
        <v>0</v>
      </c>
      <c r="P7">
        <v>668</v>
      </c>
      <c r="Q7">
        <f t="shared" ref="Q4:Q9" si="19">P7/1.2</f>
        <v>556.66666666666674</v>
      </c>
      <c r="R7" s="2">
        <v>9500000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380</v>
      </c>
      <c r="C16" s="4">
        <f>B16*1.2</f>
        <v>456</v>
      </c>
      <c r="D16" s="4">
        <f t="shared" ref="D16:D28" si="34">C16*1.2</f>
        <v>547.19999999999993</v>
      </c>
      <c r="E16" s="5">
        <f t="shared" ref="E16:E28" si="35">R16</f>
        <v>9800000</v>
      </c>
      <c r="F16" s="9">
        <f t="shared" ref="F16:F28" si="36">ROUND((E16/B16),0)</f>
        <v>25789</v>
      </c>
      <c r="G16" s="9">
        <f t="shared" ref="G16:G28" si="37">ROUND((E16/C16),0)</f>
        <v>21491</v>
      </c>
      <c r="H16" s="9">
        <f t="shared" ref="H16:H28" si="38">ROUND((E16/D16),0)</f>
        <v>17909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380</v>
      </c>
      <c r="R16" s="2">
        <v>9800000</v>
      </c>
    </row>
    <row r="17" spans="1:24" s="46" customFormat="1" x14ac:dyDescent="0.25">
      <c r="A17" s="44">
        <f t="shared" si="32"/>
        <v>0</v>
      </c>
      <c r="B17" s="44">
        <f t="shared" si="33"/>
        <v>800</v>
      </c>
      <c r="C17" s="44">
        <f t="shared" ref="C17:C28" si="41">B17*1.2</f>
        <v>960</v>
      </c>
      <c r="D17" s="44">
        <f t="shared" si="34"/>
        <v>1152</v>
      </c>
      <c r="E17" s="45">
        <f t="shared" si="35"/>
        <v>23500000</v>
      </c>
      <c r="F17" s="44">
        <f t="shared" si="36"/>
        <v>29375</v>
      </c>
      <c r="G17" s="44">
        <f t="shared" si="37"/>
        <v>24479</v>
      </c>
      <c r="H17" s="44">
        <f t="shared" si="38"/>
        <v>20399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800</v>
      </c>
      <c r="R17" s="47">
        <v>23500000</v>
      </c>
    </row>
    <row r="18" spans="1:24" s="46" customFormat="1" x14ac:dyDescent="0.25">
      <c r="A18" s="44">
        <f t="shared" si="32"/>
        <v>0</v>
      </c>
      <c r="B18" s="44">
        <f t="shared" si="33"/>
        <v>473</v>
      </c>
      <c r="C18" s="44">
        <f t="shared" si="41"/>
        <v>567.6</v>
      </c>
      <c r="D18" s="44">
        <f t="shared" si="34"/>
        <v>681.12</v>
      </c>
      <c r="E18" s="45">
        <f t="shared" si="35"/>
        <v>12500000</v>
      </c>
      <c r="F18" s="44">
        <f t="shared" si="36"/>
        <v>26427</v>
      </c>
      <c r="G18" s="44">
        <f t="shared" si="37"/>
        <v>22023</v>
      </c>
      <c r="H18" s="44">
        <f t="shared" si="38"/>
        <v>18352</v>
      </c>
      <c r="I18" s="44" t="e">
        <f>#REF!</f>
        <v>#REF!</v>
      </c>
      <c r="J18" s="44">
        <f t="shared" si="39"/>
        <v>0</v>
      </c>
      <c r="O18" s="46">
        <v>0</v>
      </c>
      <c r="P18" s="46">
        <f t="shared" si="40"/>
        <v>0</v>
      </c>
      <c r="Q18" s="46">
        <v>473</v>
      </c>
      <c r="R18" s="47">
        <v>12500000</v>
      </c>
    </row>
    <row r="19" spans="1:24" x14ac:dyDescent="0.25">
      <c r="A19" s="4">
        <f t="shared" si="32"/>
        <v>0</v>
      </c>
      <c r="B19" s="4">
        <f t="shared" si="33"/>
        <v>589</v>
      </c>
      <c r="C19" s="4">
        <f t="shared" si="41"/>
        <v>706.8</v>
      </c>
      <c r="D19" s="4">
        <f t="shared" si="34"/>
        <v>848.16</v>
      </c>
      <c r="E19" s="5">
        <f t="shared" si="35"/>
        <v>14100000</v>
      </c>
      <c r="F19" s="9">
        <f t="shared" si="36"/>
        <v>23939</v>
      </c>
      <c r="G19" s="9">
        <f t="shared" si="37"/>
        <v>19949</v>
      </c>
      <c r="H19" s="9">
        <f t="shared" si="38"/>
        <v>16624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589</v>
      </c>
      <c r="R19" s="2">
        <v>14100000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22500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905</v>
      </c>
      <c r="S31" s="10"/>
      <c r="T31" s="10"/>
      <c r="U31" s="17" t="s">
        <v>15</v>
      </c>
      <c r="V31" s="18"/>
      <c r="W31" s="19">
        <f>W29-W30</f>
        <v>20000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4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56</v>
      </c>
      <c r="X34" s="31">
        <v>2020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6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20000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22500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32</v>
      </c>
      <c r="V44" s="30"/>
      <c r="W44" s="25">
        <v>905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20362500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W45*0.95</f>
        <v>19344375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16290000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2262500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42421.875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S10" sqref="S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3:U44"/>
  <sheetViews>
    <sheetView zoomScaleNormal="100" workbookViewId="0">
      <selection activeCell="U14" sqref="U14"/>
    </sheetView>
  </sheetViews>
  <sheetFormatPr defaultRowHeight="15" x14ac:dyDescent="0.25"/>
  <sheetData>
    <row r="13" spans="20:21" x14ac:dyDescent="0.25">
      <c r="T13">
        <v>52.08</v>
      </c>
      <c r="U13">
        <f>T13*10.764</f>
        <v>560.58911999999998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U20:V20"/>
  <sheetViews>
    <sheetView topLeftCell="A6" workbookViewId="0">
      <selection activeCell="V21" sqref="V21"/>
    </sheetView>
  </sheetViews>
  <sheetFormatPr defaultRowHeight="15" x14ac:dyDescent="0.25"/>
  <sheetData>
    <row r="20" spans="21:22" x14ac:dyDescent="0.25">
      <c r="U20">
        <v>43.66</v>
      </c>
      <c r="V20">
        <f>U20*10.764</f>
        <v>469.95623999999992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V22" sqref="V2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12" sqref="T1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S16" sqref="S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W16" sqref="W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2024-09-09T06:36:53Z</dcterms:modified>
</cp:coreProperties>
</file>