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4746D5B-2158-47EA-8574-79B94BBEBC4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9" i="5" l="1"/>
  <c r="C13" i="5" l="1"/>
  <c r="B13" i="5"/>
  <c r="C9" i="5"/>
  <c r="B9" i="5"/>
  <c r="C18" i="5"/>
  <c r="C12" i="5"/>
  <c r="C14" i="5" s="1"/>
  <c r="C7" i="5"/>
  <c r="C8" i="5" s="1"/>
  <c r="J10" i="5"/>
  <c r="J9" i="5"/>
  <c r="C15" i="5" l="1"/>
  <c r="C19" i="5" s="1"/>
  <c r="C21" i="5" l="1"/>
  <c r="C20" i="5"/>
  <c r="C22" i="5"/>
  <c r="H32" i="5"/>
  <c r="I36" i="5" l="1"/>
  <c r="I31" i="5" l="1"/>
  <c r="G39" i="5"/>
  <c r="M39" i="5"/>
  <c r="G38" i="5"/>
  <c r="O38" i="5" s="1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B14" i="5" s="1"/>
  <c r="L38" i="5" l="1"/>
  <c r="K38" i="5"/>
  <c r="B8" i="5"/>
  <c r="B15" i="5"/>
  <c r="B19" i="5" s="1"/>
  <c r="B25" i="5" s="1"/>
  <c r="K40" i="5"/>
  <c r="L40" i="5"/>
  <c r="K39" i="5"/>
  <c r="B22" i="5" l="1"/>
  <c r="B20" i="5"/>
  <c r="B21" i="5"/>
</calcChain>
</file>

<file path=xl/sharedStrings.xml><?xml version="1.0" encoding="utf-8"?>
<sst xmlns="http://schemas.openxmlformats.org/spreadsheetml/2006/main" count="28" uniqueCount="27">
  <si>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</si>
  <si>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</si>
  <si>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</si>
  <si>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</si>
  <si>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</si>
  <si>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</si>
  <si>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</si>
  <si>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</si>
  <si>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</si>
  <si>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</si>
  <si>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</si>
  <si>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</si>
  <si>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</si>
  <si>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</si>
  <si>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</si>
  <si>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</si>
  <si>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</si>
  <si>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</si>
  <si>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</si>
  <si>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</si>
  <si>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</si>
  <si>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</si>
  <si>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</si>
  <si>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</si>
  <si>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</si>
  <si>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 xml:space="preserve"> Built up area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</si>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</sst>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0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180975</xdr:rowOff>
    </xdr:from>
    <xdr:to>
      <xdr:col>14</xdr:col>
      <xdr:colOff>484652</xdr:colOff>
      <xdr:row>41</xdr:row>
      <xdr:rowOff>75237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AE3680-3167-4710-AD49-34BBA052C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80975"/>
          <a:ext cx="8980952" cy="77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30</xdr:col>
      <xdr:colOff>313219</xdr:colOff>
      <xdr:row>44</xdr:row>
      <xdr:rowOff>27548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96ABA3-1F5B-4A87-8CF1-043FAE59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90500"/>
          <a:ext cx="8847619" cy="82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237028</xdr:colOff>
      <xdr:row>52</xdr:row>
      <xdr:rowOff>27476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EE4E31-19C7-44F6-A5D1-B6A5EB551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771428" cy="87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31</xdr:col>
      <xdr:colOff>332190</xdr:colOff>
      <xdr:row>50</xdr:row>
      <xdr:rowOff>56095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031D6B-718F-4C82-A3BB-B52C2BBB8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143000"/>
          <a:ext cx="9476190" cy="84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workbookViewId="0">
      <selection activeCell="Q17" sqref="Q17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5" t="s">
        <v>26</v>
      </c>
      <c r="B4" s="16">
        <v>507</v>
      </c>
      <c r="C4" s="16">
        <v>508</v>
      </c>
      <c r="D4" s="16"/>
    </row>
    <row r="5" spans="1:12" ht="16.5" x14ac:dyDescent="0.3">
      <c r="A5" s="3" t="s">
        <v>4</v>
      </c>
      <c r="B5" s="3">
        <v>2024</v>
      </c>
      <c r="C5" s="3">
        <v>2024</v>
      </c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2010</v>
      </c>
      <c r="C6" s="3">
        <v>2010</v>
      </c>
      <c r="D6" s="2"/>
      <c r="I6" s="2">
        <v>2010</v>
      </c>
      <c r="J6" s="2">
        <v>2024</v>
      </c>
      <c r="K6" s="2">
        <f>J6-I6</f>
        <v>14</v>
      </c>
      <c r="L6" s="2">
        <f>K6-60</f>
        <v>-46</v>
      </c>
    </row>
    <row r="7" spans="1:12" ht="16.5" x14ac:dyDescent="0.3">
      <c r="A7" s="3" t="s">
        <v>6</v>
      </c>
      <c r="B7" s="3">
        <f>B5-B6</f>
        <v>14</v>
      </c>
      <c r="C7" s="3">
        <f>C5-C6</f>
        <v>14</v>
      </c>
      <c r="D7" s="2"/>
      <c r="I7" s="2"/>
      <c r="J7" s="2"/>
      <c r="K7" s="2"/>
    </row>
    <row r="8" spans="1:12" ht="16.5" x14ac:dyDescent="0.3">
      <c r="A8" s="3"/>
      <c r="B8" s="3">
        <f>B7-60</f>
        <v>-46</v>
      </c>
      <c r="C8" s="3">
        <f>C7-60</f>
        <v>-46</v>
      </c>
      <c r="D8" s="2"/>
      <c r="H8" s="9" t="s">
        <v>26</v>
      </c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270*2500</f>
        <v>675000</v>
      </c>
      <c r="C9" s="5">
        <f>270*2500</f>
        <v>675000</v>
      </c>
      <c r="D9" s="4"/>
      <c r="H9" s="9">
        <v>507</v>
      </c>
      <c r="I9" s="19">
        <v>225</v>
      </c>
      <c r="J9" s="10">
        <f>I9*1.2</f>
        <v>270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>
        <v>508</v>
      </c>
      <c r="I10" s="18">
        <v>225</v>
      </c>
      <c r="J10" s="10">
        <f>I10*1.2</f>
        <v>270</v>
      </c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>
        <f>100-10</f>
        <v>90</v>
      </c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21</v>
      </c>
      <c r="C13" s="3">
        <f>C12*C7/60</f>
        <v>21</v>
      </c>
      <c r="D13" s="2"/>
    </row>
    <row r="14" spans="1:12" ht="16.5" x14ac:dyDescent="0.3">
      <c r="A14" s="3"/>
      <c r="B14" s="6">
        <f>B13%</f>
        <v>0.21</v>
      </c>
      <c r="C14" s="6">
        <f>C13%</f>
        <v>0.21</v>
      </c>
      <c r="D14" s="12"/>
    </row>
    <row r="15" spans="1:12" ht="16.5" x14ac:dyDescent="0.3">
      <c r="A15" s="3" t="s">
        <v>11</v>
      </c>
      <c r="B15" s="5">
        <f>ROUND((B9*B14),0)</f>
        <v>141750</v>
      </c>
      <c r="C15" s="5">
        <f>ROUND((C9*C14),0)</f>
        <v>141750</v>
      </c>
      <c r="D15" s="5"/>
      <c r="I15" t="s">
        <v>24</v>
      </c>
    </row>
    <row r="16" spans="1:12" ht="16.5" x14ac:dyDescent="0.3">
      <c r="A16" s="3" t="s">
        <v>2</v>
      </c>
      <c r="B16" s="5">
        <v>225</v>
      </c>
      <c r="C16" s="5">
        <v>225</v>
      </c>
      <c r="D16" s="4"/>
      <c r="H16" s="9"/>
      <c r="I16" s="10">
        <v>225</v>
      </c>
      <c r="J16">
        <v>225</v>
      </c>
    </row>
    <row r="17" spans="1:10" ht="16.5" x14ac:dyDescent="0.3">
      <c r="A17" s="3" t="s">
        <v>22</v>
      </c>
      <c r="B17" s="3">
        <v>17000</v>
      </c>
      <c r="C17" s="3">
        <v>17000</v>
      </c>
      <c r="D17" s="2"/>
      <c r="H17" s="9"/>
      <c r="I17" s="10"/>
    </row>
    <row r="18" spans="1:10" ht="16.5" x14ac:dyDescent="0.3">
      <c r="A18" s="3" t="s">
        <v>12</v>
      </c>
      <c r="B18" s="5">
        <f>B17*B16</f>
        <v>3825000</v>
      </c>
      <c r="C18" s="5">
        <f>C17*C16</f>
        <v>3825000</v>
      </c>
      <c r="D18" s="4"/>
      <c r="H18" s="9"/>
      <c r="I18" s="10"/>
    </row>
    <row r="19" spans="1:10" ht="16.5" x14ac:dyDescent="0.3">
      <c r="A19" s="7" t="s">
        <v>13</v>
      </c>
      <c r="B19" s="8">
        <f>B18-B15</f>
        <v>3683250</v>
      </c>
      <c r="C19" s="8">
        <f>C18-C15</f>
        <v>3683250</v>
      </c>
      <c r="D19" s="8"/>
    </row>
    <row r="20" spans="1:10" ht="16.5" x14ac:dyDescent="0.3">
      <c r="A20" s="7" t="s">
        <v>14</v>
      </c>
      <c r="B20" s="8">
        <f>B19*0.9</f>
        <v>3314925</v>
      </c>
      <c r="C20" s="8">
        <f>C19*0.9</f>
        <v>3314925</v>
      </c>
      <c r="D20" s="8"/>
    </row>
    <row r="21" spans="1:10" ht="16.5" x14ac:dyDescent="0.3">
      <c r="A21" s="7" t="s">
        <v>15</v>
      </c>
      <c r="B21" s="8">
        <f>B19*0.8</f>
        <v>2946600</v>
      </c>
      <c r="C21" s="8">
        <f>C19*0.8</f>
        <v>2946600</v>
      </c>
      <c r="D21" s="8"/>
    </row>
    <row r="22" spans="1:10" ht="16.5" x14ac:dyDescent="0.3">
      <c r="A22" s="7" t="s">
        <v>16</v>
      </c>
      <c r="B22" s="8">
        <f>B19*0.03/12</f>
        <v>9208.125</v>
      </c>
      <c r="C22" s="8">
        <f>C19*0.03/12</f>
        <v>9208.125</v>
      </c>
      <c r="D22" s="8"/>
    </row>
    <row r="24" spans="1:10" x14ac:dyDescent="0.25">
      <c r="B24" s="1"/>
      <c r="C24" s="1"/>
      <c r="J24" s="13"/>
    </row>
    <row r="25" spans="1:10" x14ac:dyDescent="0.25">
      <c r="B25" s="1">
        <f>B19/225</f>
        <v>16370</v>
      </c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/>
      <c r="E31" s="17">
        <v>180</v>
      </c>
      <c r="F31" s="2">
        <v>2900000</v>
      </c>
      <c r="G31" s="2">
        <f t="shared" ref="G31:G36" si="0">F31/E31</f>
        <v>16111.111111111111</v>
      </c>
      <c r="H31" s="2" t="e">
        <f t="shared" ref="H31:H36" si="1">F31/D31</f>
        <v>#DIV/0!</v>
      </c>
      <c r="I31" s="2">
        <f>D31/E31</f>
        <v>0</v>
      </c>
    </row>
    <row r="32" spans="1:10" x14ac:dyDescent="0.25">
      <c r="D32" s="2"/>
      <c r="E32" s="17">
        <v>361</v>
      </c>
      <c r="F32" s="2">
        <v>5500000</v>
      </c>
      <c r="G32" s="2">
        <f t="shared" si="0"/>
        <v>15235.45706371191</v>
      </c>
      <c r="H32" s="2" t="e">
        <f t="shared" si="1"/>
        <v>#DIV/0!</v>
      </c>
      <c r="I32" s="2"/>
    </row>
    <row r="33" spans="2:15" x14ac:dyDescent="0.25">
      <c r="D33" s="2"/>
      <c r="E33" s="17">
        <v>272</v>
      </c>
      <c r="F33" s="4">
        <v>5000000</v>
      </c>
      <c r="G33" s="2">
        <f t="shared" si="0"/>
        <v>18382.352941176472</v>
      </c>
      <c r="H33" s="2" t="e">
        <f t="shared" si="1"/>
        <v>#DIV/0!</v>
      </c>
      <c r="I33" s="2">
        <f>D33/E33</f>
        <v>0</v>
      </c>
      <c r="M33" s="1"/>
    </row>
    <row r="34" spans="2:15" x14ac:dyDescent="0.25">
      <c r="D34" s="2"/>
      <c r="E34" s="17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M35" s="1"/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v>180</v>
      </c>
      <c r="F38">
        <v>2900000</v>
      </c>
      <c r="G38" s="2">
        <f>F38/E38</f>
        <v>16111.111111111111</v>
      </c>
      <c r="H38">
        <v>455000</v>
      </c>
      <c r="I38">
        <v>30000</v>
      </c>
      <c r="J38" s="2">
        <f t="shared" ref="J38:J43" si="2">I38+H38+F38</f>
        <v>3385000</v>
      </c>
      <c r="K38" s="2">
        <f>J38/E38</f>
        <v>18805.555555555555</v>
      </c>
      <c r="L38" s="4">
        <f>J38/719</f>
        <v>4707.9276773296242</v>
      </c>
      <c r="M38" s="2"/>
      <c r="O38">
        <f>B17/G38</f>
        <v>1.0551724137931033</v>
      </c>
    </row>
    <row r="39" spans="2:15" x14ac:dyDescent="0.25">
      <c r="D39">
        <v>275</v>
      </c>
      <c r="E39">
        <f>D39/1.2</f>
        <v>229.16666666666669</v>
      </c>
      <c r="F39">
        <v>2700000</v>
      </c>
      <c r="G39" s="2">
        <f>F39/E39</f>
        <v>11781.81818181818</v>
      </c>
      <c r="H39">
        <v>948000</v>
      </c>
      <c r="I39">
        <v>30000</v>
      </c>
      <c r="J39" s="2">
        <f t="shared" si="2"/>
        <v>3678000</v>
      </c>
      <c r="K39" s="2">
        <f t="shared" ref="K39:K43" si="3">J39/E39</f>
        <v>16049.454545454544</v>
      </c>
      <c r="L39" s="4">
        <f>J39/D39</f>
        <v>13374.545454545454</v>
      </c>
      <c r="M39" s="2">
        <f>F39/D39</f>
        <v>9818.181818181818</v>
      </c>
    </row>
    <row r="40" spans="2:15" x14ac:dyDescent="0.25">
      <c r="D40" s="2"/>
      <c r="E40" s="2">
        <v>225</v>
      </c>
      <c r="F40" s="2"/>
      <c r="G40" s="2">
        <f t="shared" ref="G40:G43" si="4">F40/E40</f>
        <v>0</v>
      </c>
      <c r="H40" s="2">
        <v>169500</v>
      </c>
      <c r="I40" s="2">
        <v>30000</v>
      </c>
      <c r="J40" s="2">
        <f t="shared" si="2"/>
        <v>199500</v>
      </c>
      <c r="K40" s="2">
        <f t="shared" si="3"/>
        <v>886.66666666666663</v>
      </c>
      <c r="L40" s="2" t="e">
        <f>J40/D40</f>
        <v>#DIV/0!</v>
      </c>
      <c r="M40" s="2"/>
      <c r="O40" s="1"/>
    </row>
    <row r="41" spans="2:15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4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Q2" sqref="Q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opLeftCell="A7" workbookViewId="0">
      <selection activeCell="Q7" sqref="Q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2024-09-05T05:43:48Z</dcterms:modified>
</cp:coreProperties>
</file>