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Bhayander (East)\MANISHA SANDESH PILWALKAR\"/>
    </mc:Choice>
  </mc:AlternateContent>
  <xr:revisionPtr revIDLastSave="0" documentId="13_ncr:1_{0E7A906D-1014-492A-B668-0FD6A293F22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G27" i="4"/>
  <c r="Q4" i="4" l="1"/>
  <c r="Q3" i="4"/>
  <c r="Q2" i="4"/>
  <c r="G31" i="4"/>
  <c r="C5" i="25" l="1"/>
  <c r="C4" i="25"/>
  <c r="C3" i="25"/>
  <c r="P2" i="4"/>
  <c r="P3" i="4"/>
  <c r="B3" i="4" s="1"/>
  <c r="C3" i="4" s="1"/>
  <c r="D3" i="4" s="1"/>
  <c r="P4" i="4"/>
  <c r="P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<sst xmlns="http://schemas.openxmlformats.org/spreadsheetml/2006/main" count="133" uniqueCount="91">
  <si>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</si>
  <si>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</si>
  <si>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</si>
  <si>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</si>
  <si>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</si>
  <si>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</si>
  <si>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</si>
  <si>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</si>
  <si>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</si>
  <si>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</si>
  <si>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</si>
  <si>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</si>
  <si>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</si>
  <si>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</si>
  <si>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</si>
  <si>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</si>
  <si>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</si>
  <si>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</si>
  <si>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</si>
  <si>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</si>
  <si>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</si>
  <si>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</si>
  <si>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</si>
  <si>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</si>
  <si>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</si>
  <si>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</si>
  <si>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</si>
  <si>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</si>
  <si>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</si>
  <si>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</si>
  <si>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</si>
  <si>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</si>
  <si>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</si>
  <si>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</si>
  <si>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</si>
  <si>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</si>
  <si>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</si>
  <si>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</si>
  <si>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</si>
  <si>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</si>
  <si>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</si>
  <si>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</si>
  <si>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</si>
  <si>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</si>
  <si>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</si>
  <si>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</si>
  <si>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</si>
  <si>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</si>
  <si>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</si>
  <si>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</si>
  <si>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</si>
  <si>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</si>
  <si>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</si>
  <si>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</si>
  <si>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</si>
  <si>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</si>
  <si>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</si>
  <si>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</si>
  <si>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</si>
  <si>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</si>
  <si>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</si>
  <si>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</si>
  <si>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</si>
  <si>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</si>
  <si>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</si>
  <si>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</si>
  <si>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</si>
  <si>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</si>
  <si>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</si>
  <si>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</si>
  <si>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</si>
  <si>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</si>
  <si>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</si>
  <si>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</si>
  <si>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</si>
  <si>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</si>
  <si>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</si>
  <si>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</si>
  <si>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</si>
  <si>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</si>
  <si>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</si>
  <si>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</si>
  <si>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</si>
  <si>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</si>
  <si>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OC-2022</t>
  </si>
  <si>
    <t>IGR-22.08.24</t>
  </si>
  <si>
    <t>IGR-12.08.24</t>
  </si>
  <si>
    <t>IGR-31.07.24</t>
  </si>
  <si>
    <t>MCA</t>
  </si>
  <si>
    <t>FB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</si>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</sst>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EE7615-FDB5-41B3-A7FA-529594CC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CD9B1-038B-4DC1-9376-C41ACC1B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07668-B85F-43B0-B135-DBEAAE07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10718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DB08A-9573-4A26-B240-E9C96AF8D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45118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C5DF1-5075-4A60-9797-FE5EB5B7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11000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14500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157</v>
      </c>
      <c r="D18" s="24"/>
    </row>
    <row r="19" spans="1:5" x14ac:dyDescent="0.25">
      <c r="A19" s="15" t="s">
        <v>73</v>
      </c>
      <c r="B19" s="6"/>
      <c r="C19" s="30">
        <f>C18*C16</f>
        <v>2276500</v>
      </c>
      <c r="D19" s="71"/>
      <c r="E19" s="65"/>
    </row>
    <row r="20" spans="1:5" x14ac:dyDescent="0.25">
      <c r="A20" s="15" t="s">
        <v>24</v>
      </c>
      <c r="C20" s="31">
        <f>C19*90%</f>
        <v>2048850</v>
      </c>
      <c r="D20" s="30"/>
      <c r="E20" s="65"/>
    </row>
    <row r="21" spans="1:5" x14ac:dyDescent="0.25">
      <c r="A21" s="15" t="s">
        <v>25</v>
      </c>
      <c r="C21" s="31">
        <f>C19*80%</f>
        <v>1821200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549500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4742.708333333333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" activeCellId="1" sqref="F5:R6 F3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352.52099999999996</v>
      </c>
      <c r="C2" s="4">
        <f t="shared" ref="C2:C16" si="1">B2*1.2</f>
        <v>423.02519999999993</v>
      </c>
      <c r="D2" s="4">
        <f t="shared" ref="D2:D16" si="2">C2*1.2</f>
        <v>507.6302399999999</v>
      </c>
      <c r="E2" s="5">
        <f t="shared" ref="E2:E16" si="3">R2</f>
        <v>4450000</v>
      </c>
      <c r="F2" s="4">
        <f t="shared" ref="F2:F15" si="4">ROUND((E2/B2),0)</f>
        <v>12623</v>
      </c>
      <c r="G2" s="4">
        <f t="shared" ref="G2:G15" si="5">ROUND((E2/C2),0)</f>
        <v>10519</v>
      </c>
      <c r="H2" s="4">
        <f t="shared" ref="H2:H15" si="6">ROUND((E2/D2),0)</f>
        <v>8766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32.75*10.764</f>
        <v>352.52099999999996</v>
      </c>
      <c r="R2" s="2">
        <v>4450000</v>
      </c>
      <c r="S2" s="2" t="s">
        <v>85</v>
      </c>
    </row>
    <row r="3" spans="1:19" x14ac:dyDescent="0.25">
      <c r="A3" s="4">
        <v>2</v>
      </c>
      <c r="B3" s="4">
        <f t="shared" si="0"/>
        <v>255.53735999999998</v>
      </c>
      <c r="C3" s="4">
        <f t="shared" si="1"/>
        <v>306.64483199999995</v>
      </c>
      <c r="D3" s="4">
        <f t="shared" si="2"/>
        <v>367.97379839999991</v>
      </c>
      <c r="E3" s="5">
        <f t="shared" si="3"/>
        <v>3520000</v>
      </c>
      <c r="F3" s="73">
        <f t="shared" si="4"/>
        <v>13775</v>
      </c>
      <c r="G3" s="73">
        <f t="shared" si="5"/>
        <v>11479</v>
      </c>
      <c r="H3" s="73">
        <f t="shared" si="6"/>
        <v>9566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23.74*10.764</f>
        <v>255.53735999999998</v>
      </c>
      <c r="R3" s="74">
        <v>3520000</v>
      </c>
      <c r="S3" s="74" t="s">
        <v>86</v>
      </c>
    </row>
    <row r="4" spans="1:19" x14ac:dyDescent="0.25">
      <c r="A4" s="4">
        <v>3</v>
      </c>
      <c r="B4" s="4">
        <f t="shared" si="0"/>
        <v>318.07619999999997</v>
      </c>
      <c r="C4" s="4">
        <f t="shared" si="1"/>
        <v>381.69143999999994</v>
      </c>
      <c r="D4" s="4">
        <f t="shared" si="2"/>
        <v>458.02972799999992</v>
      </c>
      <c r="E4" s="5">
        <f t="shared" si="3"/>
        <v>4226250</v>
      </c>
      <c r="F4" s="73">
        <f t="shared" si="4"/>
        <v>13287</v>
      </c>
      <c r="G4" s="73">
        <f t="shared" si="5"/>
        <v>11072</v>
      </c>
      <c r="H4" s="73">
        <f t="shared" si="6"/>
        <v>9227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29.55*10.764</f>
        <v>318.07619999999997</v>
      </c>
      <c r="R4" s="74">
        <v>4226250</v>
      </c>
      <c r="S4" s="74" t="s">
        <v>87</v>
      </c>
    </row>
    <row r="5" spans="1:19" x14ac:dyDescent="0.25">
      <c r="A5" s="4">
        <v>4</v>
      </c>
      <c r="B5" s="4">
        <f t="shared" si="0"/>
        <v>149</v>
      </c>
      <c r="C5" s="4">
        <f t="shared" si="1"/>
        <v>178.79999999999998</v>
      </c>
      <c r="D5" s="4">
        <f t="shared" si="2"/>
        <v>214.55999999999997</v>
      </c>
      <c r="E5" s="5">
        <f t="shared" si="3"/>
        <v>2574000</v>
      </c>
      <c r="F5" s="73">
        <f t="shared" si="4"/>
        <v>17275</v>
      </c>
      <c r="G5" s="73">
        <f t="shared" si="5"/>
        <v>14396</v>
      </c>
      <c r="H5" s="73">
        <f t="shared" si="6"/>
        <v>11997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149</v>
      </c>
      <c r="R5" s="74">
        <v>2574000</v>
      </c>
      <c r="S5" s="2"/>
    </row>
    <row r="6" spans="1:19" x14ac:dyDescent="0.25">
      <c r="A6" s="4">
        <v>5</v>
      </c>
      <c r="B6" s="4">
        <f t="shared" si="0"/>
        <v>190</v>
      </c>
      <c r="C6" s="4">
        <f t="shared" si="1"/>
        <v>228</v>
      </c>
      <c r="D6" s="4">
        <f t="shared" si="2"/>
        <v>273.59999999999997</v>
      </c>
      <c r="E6" s="5">
        <f t="shared" si="3"/>
        <v>2824000</v>
      </c>
      <c r="F6" s="73">
        <f t="shared" si="4"/>
        <v>14863</v>
      </c>
      <c r="G6" s="73">
        <f t="shared" si="5"/>
        <v>12386</v>
      </c>
      <c r="H6" s="73">
        <f t="shared" si="6"/>
        <v>10322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" si="10">O6/1.2</f>
        <v>0</v>
      </c>
      <c r="Q6" s="7">
        <v>190</v>
      </c>
      <c r="R6" s="74">
        <v>2824000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52" t="s">
        <v>88</v>
      </c>
      <c r="G25" s="52">
        <v>158</v>
      </c>
    </row>
    <row r="26" spans="1:19" s="10" customFormat="1" x14ac:dyDescent="0.25">
      <c r="F26" s="52" t="s">
        <v>89</v>
      </c>
      <c r="G26" s="52">
        <v>21</v>
      </c>
    </row>
    <row r="27" spans="1:19" s="10" customFormat="1" x14ac:dyDescent="0.25">
      <c r="F27" s="52" t="s">
        <v>90</v>
      </c>
      <c r="G27" s="52">
        <f>SUM(G25:G26)</f>
        <v>179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v>157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188</v>
      </c>
      <c r="H29" s="10">
        <f>G29/G28</f>
        <v>1.197452229299363</v>
      </c>
    </row>
    <row r="30" spans="1:19" s="10" customFormat="1" x14ac:dyDescent="0.25">
      <c r="F30" s="52" t="s">
        <v>72</v>
      </c>
      <c r="G30" s="52">
        <v>14000</v>
      </c>
    </row>
    <row r="31" spans="1:19" s="10" customFormat="1" x14ac:dyDescent="0.25">
      <c r="C31" s="69"/>
      <c r="D31" s="69"/>
      <c r="F31" s="69" t="s">
        <v>73</v>
      </c>
      <c r="G31" s="69">
        <f>G28*G30</f>
        <v>2198000</v>
      </c>
      <c r="H31" s="10" t="e">
        <f>G31/D29</f>
        <v>#DIV/0!</v>
      </c>
    </row>
    <row r="32" spans="1:19" s="10" customFormat="1" x14ac:dyDescent="0.25">
      <c r="C32" s="69"/>
      <c r="D32" s="69"/>
      <c r="F32" s="69" t="s">
        <v>24</v>
      </c>
      <c r="G32" s="69">
        <f>G31*90%</f>
        <v>1978200</v>
      </c>
    </row>
    <row r="33" spans="3:7" s="10" customFormat="1" x14ac:dyDescent="0.25">
      <c r="C33" s="69"/>
      <c r="D33" s="69"/>
      <c r="F33" s="69" t="s">
        <v>25</v>
      </c>
      <c r="G33" s="69">
        <f>G31*80%</f>
        <v>1758400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2024-09-05T04:51:21Z</dcterms:modified>
</cp:coreProperties>
</file>