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VC\Goregaon (West)\Payal Tushar Gandhi\"/>
    </mc:Choice>
  </mc:AlternateContent>
  <xr:revisionPtr revIDLastSave="0" documentId="13_ncr:1_{17A6E1FF-73DC-4C6F-87F1-BFF7FB5CC1B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0" i="23" l="1"/>
  <c r="H21" i="23"/>
  <c r="H19" i="23"/>
  <c r="F84" i="23"/>
  <c r="F23" i="23"/>
  <c r="F10" i="23"/>
  <c r="F11" i="23" s="1"/>
  <c r="F7" i="23"/>
  <c r="F8" i="23" s="1"/>
  <c r="F6" i="23"/>
  <c r="F5" i="23"/>
  <c r="F14" i="23" s="1"/>
  <c r="G43" i="4"/>
  <c r="G45" i="4" s="1"/>
  <c r="H41" i="4"/>
  <c r="F12" i="23" l="1"/>
  <c r="F13" i="23" s="1"/>
  <c r="F16" i="23" s="1"/>
  <c r="F19" i="23" s="1"/>
  <c r="H43" i="4"/>
  <c r="G44" i="4"/>
  <c r="F20" i="23" l="1"/>
  <c r="F21" i="23"/>
  <c r="F25" i="23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1" i="23" l="1"/>
  <c r="C20" i="23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<sst xmlns="http://schemas.openxmlformats.org/spreadsheetml/2006/main" count="140" uniqueCount="90">
  <si>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</si>
  <si>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</si>
  <si>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</si>
  <si>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</si>
  <si>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</si>
  <si>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</si>
  <si>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</si>
  <si>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</si>
  <si>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</si>
  <si>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</si>
  <si>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</si>
  <si>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</si>
  <si>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</si>
  <si>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</si>
  <si>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</si>
  <si>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</si>
  <si>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</si>
  <si>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</si>
  <si>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</si>
  <si>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</si>
  <si>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</si>
  <si>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</si>
  <si>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</si>
  <si>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</si>
  <si>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</si>
  <si>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</si>
  <si>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</si>
  <si>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</si>
  <si>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</si>
  <si>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</si>
  <si>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</si>
  <si>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</si>
  <si>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</si>
  <si>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</si>
  <si>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</si>
  <si>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</si>
  <si>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</si>
  <si>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</si>
  <si>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</si>
  <si>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</si>
  <si>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</si>
  <si>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</si>
  <si>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</si>
  <si>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</si>
  <si>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</si>
  <si>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</si>
  <si>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</si>
  <si>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</si>
  <si>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</si>
  <si>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</si>
  <si>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</si>
  <si>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</si>
  <si>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</si>
  <si>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</si>
  <si>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</si>
  <si>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</si>
  <si>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</si>
  <si>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</si>
  <si>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</si>
  <si>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</si>
  <si>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</si>
  <si>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</si>
  <si>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</si>
  <si>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</si>
  <si>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</si>
  <si>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</si>
  <si>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</si>
  <si>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</si>
  <si>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</si>
  <si>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</si>
  <si>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</si>
  <si>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</si>
  <si>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</si>
  <si>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</si>
  <si>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</si>
  <si>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</si>
  <si>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</si>
  <si>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</si>
  <si>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</si>
  <si>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</si>
  <si>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</si>
  <si>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</si>
  <si>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</si>
  <si>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</si>
  <si>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IGR-10.07.24</t>
  </si>
  <si>
    <t>IGR-05.07.24</t>
  </si>
  <si>
    <t>IGR-05.04.24</t>
  </si>
  <si>
    <t>FLAT NO. 1201</t>
  </si>
  <si>
    <t>FLAT NO. 1202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</si>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</sst>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560F33-AFFA-43C6-AEB1-7355A5E4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0A0E2-570C-47F7-8429-9EBE267F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0EC49-3B30-4AAE-BE92-50EEA4C1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E5BA17-5885-407F-8D7F-D05E50B5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19F34-89A3-48E8-9EE5-EF286DB52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hidden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26000</v>
      </c>
      <c r="D3" s="22" t="s">
        <v>75</v>
      </c>
      <c r="E3" s="6" t="s">
        <v>83</v>
      </c>
      <c r="F3" s="19">
        <v>26000</v>
      </c>
      <c r="G3" s="22" t="s">
        <v>75</v>
      </c>
      <c r="H3" s="6" t="s">
        <v>83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23000</v>
      </c>
      <c r="D5" s="22"/>
      <c r="F5" s="19">
        <f>F3-F4</f>
        <v>23000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23000</v>
      </c>
      <c r="D14" s="22"/>
      <c r="F14" s="19">
        <f>F5</f>
        <v>23000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C13+C14</f>
        <v>26000</v>
      </c>
      <c r="D16" s="22"/>
      <c r="F16" s="20">
        <f>F13+F14</f>
        <v>26000</v>
      </c>
      <c r="G16" s="22"/>
    </row>
    <row r="17" spans="1:8" x14ac:dyDescent="0.25">
      <c r="A17" t="s">
        <v>89</v>
      </c>
      <c r="B17" s="23"/>
      <c r="C17" s="24">
        <v>1201</v>
      </c>
      <c r="D17" s="24"/>
      <c r="F17" s="24">
        <v>1202</v>
      </c>
      <c r="G17" s="24"/>
    </row>
    <row r="18" spans="1:8" x14ac:dyDescent="0.25">
      <c r="A18" s="71" t="str">
        <f>E3</f>
        <v>ACA</v>
      </c>
      <c r="B18" s="7"/>
      <c r="C18" s="29">
        <v>711</v>
      </c>
      <c r="D18" s="24"/>
      <c r="F18" s="29">
        <v>711</v>
      </c>
      <c r="G18" s="24"/>
    </row>
    <row r="19" spans="1:8" x14ac:dyDescent="0.25">
      <c r="A19" s="15" t="s">
        <v>73</v>
      </c>
      <c r="B19" s="6"/>
      <c r="C19" s="30">
        <f>C18*C16</f>
        <v>18486000</v>
      </c>
      <c r="D19" s="72"/>
      <c r="E19" s="65"/>
      <c r="F19" s="30">
        <f>F18*F16</f>
        <v>18486000</v>
      </c>
      <c r="G19" s="72"/>
      <c r="H19" s="65">
        <f>C19+F19</f>
        <v>36972000</v>
      </c>
    </row>
    <row r="20" spans="1:8" x14ac:dyDescent="0.25">
      <c r="A20" s="15" t="s">
        <v>24</v>
      </c>
      <c r="C20" s="31">
        <f>C19*90%</f>
        <v>16637400</v>
      </c>
      <c r="D20" s="30"/>
      <c r="E20" s="65"/>
      <c r="F20" s="31">
        <f>F19*90%</f>
        <v>16637400</v>
      </c>
      <c r="G20" s="30"/>
      <c r="H20" s="65">
        <f t="shared" ref="H20:H21" si="0">C20+F20</f>
        <v>33274800</v>
      </c>
    </row>
    <row r="21" spans="1:8" x14ac:dyDescent="0.25">
      <c r="A21" s="15" t="s">
        <v>25</v>
      </c>
      <c r="C21" s="31">
        <f>C19*80%</f>
        <v>14788800</v>
      </c>
      <c r="D21" s="31"/>
      <c r="E21" s="65"/>
      <c r="F21" s="31">
        <f>F19*80%</f>
        <v>14788800</v>
      </c>
      <c r="G21" s="31"/>
      <c r="H21" s="65">
        <f t="shared" si="0"/>
        <v>29577600</v>
      </c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2133000</v>
      </c>
      <c r="D23" s="34"/>
      <c r="F23" s="34">
        <f>F4*F18</f>
        <v>2133000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38512.5</v>
      </c>
      <c r="D25" s="31"/>
      <c r="E25" s="31"/>
      <c r="F25" s="31">
        <f>F19*0.025/12</f>
        <v>38512.5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5"/>
  <sheetViews>
    <sheetView tabSelected="1" workbookViewId="0">
      <selection activeCell="F3" sqref="F3: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651</v>
      </c>
      <c r="C2" s="4">
        <f t="shared" ref="C2:C16" si="1">B2*1.2</f>
        <v>781.19999999999993</v>
      </c>
      <c r="D2" s="4">
        <f t="shared" ref="D2:D16" si="2">C2*1.2</f>
        <v>937.43999999999983</v>
      </c>
      <c r="E2" s="5">
        <f t="shared" ref="E2:E16" si="3">R2</f>
        <v>19640719</v>
      </c>
      <c r="F2" s="4">
        <f t="shared" ref="F2:F15" si="4">ROUND((E2/B2),0)</f>
        <v>30170</v>
      </c>
      <c r="G2" s="4">
        <f t="shared" ref="G2:G15" si="5">ROUND((E2/C2),0)</f>
        <v>25142</v>
      </c>
      <c r="H2" s="4">
        <f t="shared" ref="H2:H15" si="6">ROUND((E2/D2),0)</f>
        <v>20951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651</v>
      </c>
      <c r="R2" s="2">
        <v>19640719</v>
      </c>
      <c r="S2" s="2" t="s">
        <v>84</v>
      </c>
    </row>
    <row r="3" spans="1:19" x14ac:dyDescent="0.25">
      <c r="A3" s="4">
        <v>2</v>
      </c>
      <c r="B3" s="4">
        <f t="shared" si="0"/>
        <v>449</v>
      </c>
      <c r="C3" s="4">
        <f t="shared" si="1"/>
        <v>538.79999999999995</v>
      </c>
      <c r="D3" s="4">
        <f t="shared" si="2"/>
        <v>646.55999999999995</v>
      </c>
      <c r="E3" s="5">
        <f t="shared" si="3"/>
        <v>11226000</v>
      </c>
      <c r="F3" s="74">
        <f t="shared" si="4"/>
        <v>25002</v>
      </c>
      <c r="G3" s="74">
        <f t="shared" si="5"/>
        <v>20835</v>
      </c>
      <c r="H3" s="74">
        <f t="shared" si="6"/>
        <v>17363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449</v>
      </c>
      <c r="R3" s="75">
        <v>11226000</v>
      </c>
      <c r="S3" s="75" t="s">
        <v>85</v>
      </c>
    </row>
    <row r="4" spans="1:19" x14ac:dyDescent="0.25">
      <c r="A4" s="4">
        <v>3</v>
      </c>
      <c r="B4" s="4">
        <f t="shared" si="0"/>
        <v>746</v>
      </c>
      <c r="C4" s="4">
        <f t="shared" si="1"/>
        <v>895.19999999999993</v>
      </c>
      <c r="D4" s="4">
        <f t="shared" si="2"/>
        <v>1074.2399999999998</v>
      </c>
      <c r="E4" s="5">
        <f t="shared" si="3"/>
        <v>19255076</v>
      </c>
      <c r="F4" s="74">
        <f t="shared" si="4"/>
        <v>25811</v>
      </c>
      <c r="G4" s="74">
        <f t="shared" si="5"/>
        <v>21509</v>
      </c>
      <c r="H4" s="74">
        <f t="shared" si="6"/>
        <v>17924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746</v>
      </c>
      <c r="R4" s="75">
        <v>19255076</v>
      </c>
      <c r="S4" s="75" t="s">
        <v>86</v>
      </c>
    </row>
    <row r="5" spans="1:19" x14ac:dyDescent="0.25">
      <c r="A5" s="4">
        <v>4</v>
      </c>
      <c r="B5" s="4">
        <f t="shared" si="0"/>
        <v>746</v>
      </c>
      <c r="C5" s="4">
        <f t="shared" si="1"/>
        <v>895.19999999999993</v>
      </c>
      <c r="D5" s="4">
        <f t="shared" si="2"/>
        <v>1074.2399999999998</v>
      </c>
      <c r="E5" s="5">
        <f t="shared" si="3"/>
        <v>22200000</v>
      </c>
      <c r="F5" s="74">
        <f t="shared" si="4"/>
        <v>29759</v>
      </c>
      <c r="G5" s="74">
        <f t="shared" si="5"/>
        <v>24799</v>
      </c>
      <c r="H5" s="74">
        <f t="shared" si="6"/>
        <v>20666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746</v>
      </c>
      <c r="R5" s="75">
        <v>22200000</v>
      </c>
      <c r="S5" s="2"/>
    </row>
    <row r="6" spans="1:19" x14ac:dyDescent="0.25">
      <c r="A6" s="4">
        <v>5</v>
      </c>
      <c r="B6" s="4">
        <f t="shared" si="0"/>
        <v>675</v>
      </c>
      <c r="C6" s="4">
        <f t="shared" si="1"/>
        <v>810</v>
      </c>
      <c r="D6" s="4">
        <f t="shared" si="2"/>
        <v>972</v>
      </c>
      <c r="E6" s="5">
        <f t="shared" si="3"/>
        <v>19300000</v>
      </c>
      <c r="F6" s="74">
        <f t="shared" si="4"/>
        <v>28593</v>
      </c>
      <c r="G6" s="74">
        <f t="shared" si="5"/>
        <v>23827</v>
      </c>
      <c r="H6" s="74">
        <f t="shared" si="6"/>
        <v>19856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675</v>
      </c>
      <c r="R6" s="75">
        <v>19300000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 t="s">
        <v>87</v>
      </c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711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853</v>
      </c>
      <c r="H29" s="10">
        <f>G29/G28</f>
        <v>1.19971870604782</v>
      </c>
    </row>
    <row r="30" spans="1:19" s="10" customFormat="1" x14ac:dyDescent="0.25">
      <c r="F30" s="52" t="s">
        <v>72</v>
      </c>
      <c r="G30" s="52">
        <v>26000</v>
      </c>
    </row>
    <row r="31" spans="1:19" s="10" customFormat="1" x14ac:dyDescent="0.25">
      <c r="C31" s="70"/>
      <c r="D31" s="70"/>
      <c r="F31" s="70" t="s">
        <v>73</v>
      </c>
      <c r="G31" s="70">
        <f>G29*G30</f>
        <v>22178000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19960200</v>
      </c>
    </row>
    <row r="33" spans="3:8" s="10" customFormat="1" x14ac:dyDescent="0.25">
      <c r="C33" s="70"/>
      <c r="D33" s="70"/>
      <c r="F33" s="70" t="s">
        <v>25</v>
      </c>
      <c r="G33" s="70">
        <f>G31*80%</f>
        <v>17742400</v>
      </c>
    </row>
    <row r="34" spans="3:8" s="10" customFormat="1" x14ac:dyDescent="0.25">
      <c r="C34" s="70"/>
      <c r="D34" s="70"/>
    </row>
    <row r="35" spans="3:8" s="10" customFormat="1" x14ac:dyDescent="0.25">
      <c r="C35" s="70"/>
      <c r="D35" s="70"/>
    </row>
    <row r="36" spans="3:8" s="10" customFormat="1" x14ac:dyDescent="0.25"/>
    <row r="37" spans="3:8" s="10" customFormat="1" x14ac:dyDescent="0.25">
      <c r="F37" s="69" t="s">
        <v>88</v>
      </c>
    </row>
    <row r="38" spans="3:8" s="10" customFormat="1" x14ac:dyDescent="0.25">
      <c r="F38" s="69"/>
    </row>
    <row r="39" spans="3:8" s="10" customFormat="1" x14ac:dyDescent="0.25">
      <c r="F39" s="69"/>
    </row>
    <row r="40" spans="3:8" s="10" customFormat="1" x14ac:dyDescent="0.25">
      <c r="F40" s="52" t="s">
        <v>83</v>
      </c>
      <c r="G40" s="52">
        <v>711</v>
      </c>
    </row>
    <row r="41" spans="3:8" x14ac:dyDescent="0.25">
      <c r="F41" s="52" t="s">
        <v>71</v>
      </c>
      <c r="G41" s="52">
        <v>853</v>
      </c>
      <c r="H41" s="10">
        <f>G41/G40</f>
        <v>1.19971870604782</v>
      </c>
    </row>
    <row r="42" spans="3:8" x14ac:dyDescent="0.25">
      <c r="F42" s="52" t="s">
        <v>72</v>
      </c>
      <c r="G42" s="52">
        <v>26000</v>
      </c>
      <c r="H42" s="10"/>
    </row>
    <row r="43" spans="3:8" x14ac:dyDescent="0.25">
      <c r="F43" s="70" t="s">
        <v>73</v>
      </c>
      <c r="G43" s="70">
        <f>G41*G42</f>
        <v>22178000</v>
      </c>
      <c r="H43" s="10" t="e">
        <f>G43/D41</f>
        <v>#DIV/0!</v>
      </c>
    </row>
    <row r="44" spans="3:8" x14ac:dyDescent="0.25">
      <c r="F44" s="70" t="s">
        <v>24</v>
      </c>
      <c r="G44" s="70">
        <f>G43*90%</f>
        <v>19960200</v>
      </c>
      <c r="H44" s="10"/>
    </row>
    <row r="45" spans="3:8" x14ac:dyDescent="0.25">
      <c r="F45" s="70" t="s">
        <v>25</v>
      </c>
      <c r="G45" s="70">
        <f>G43*80%</f>
        <v>17742400</v>
      </c>
      <c r="H45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2024-09-06T05:12:31Z</dcterms:modified>
</cp:coreProperties>
</file>