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Shreeji Laxmi -Ghatkopar\"/>
    </mc:Choice>
  </mc:AlternateContent>
  <xr:revisionPtr revIDLastSave="0" documentId="13_ncr:1_{5444FAD6-A8FE-4FB3-860A-CB3F9A9385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eeji Laxmi" sheetId="87" r:id="rId1"/>
    <sheet name="Shreeji Laxmi (Sale)" sheetId="108" r:id="rId2"/>
    <sheet name="Shreeji Laxmi (Rehab)" sheetId="109" r:id="rId3"/>
    <sheet name="Total" sheetId="107" r:id="rId4"/>
    <sheet name="Rera" sheetId="92" r:id="rId5"/>
    <sheet name="Typical Floor" sheetId="85" r:id="rId6"/>
    <sheet name="IGR" sheetId="97" r:id="rId7"/>
    <sheet name="RR" sheetId="98" r:id="rId8"/>
  </sheets>
  <definedNames>
    <definedName name="_xlnm._FilterDatabase" localSheetId="0" hidden="1">'Shreeji Laxmi'!$L$1:$L$142</definedName>
    <definedName name="_xlnm._FilterDatabase" localSheetId="2" hidden="1">'Shreeji Laxmi (Rehab)'!$L$1:$L$47</definedName>
    <definedName name="_xlnm._FilterDatabase" localSheetId="1" hidden="1">'Shreeji Laxmi (Sale)'!$L$1:$L$112</definedName>
  </definedNames>
  <calcPr calcId="191029"/>
</workbook>
</file>

<file path=xl/calcChain.xml><?xml version="1.0" encoding="utf-8"?>
<calcChain xmlns="http://schemas.openxmlformats.org/spreadsheetml/2006/main">
  <c r="N130" i="87" l="1"/>
  <c r="E33" i="109"/>
  <c r="I32" i="109"/>
  <c r="J32" i="109" s="1"/>
  <c r="F32" i="109"/>
  <c r="K32" i="109" s="1"/>
  <c r="I31" i="109"/>
  <c r="J31" i="109" s="1"/>
  <c r="F31" i="109"/>
  <c r="K31" i="109" s="1"/>
  <c r="I30" i="109"/>
  <c r="J30" i="109" s="1"/>
  <c r="F30" i="109"/>
  <c r="K30" i="109" s="1"/>
  <c r="I29" i="109"/>
  <c r="J29" i="109" s="1"/>
  <c r="F29" i="109"/>
  <c r="K29" i="109" s="1"/>
  <c r="I28" i="109"/>
  <c r="J28" i="109" s="1"/>
  <c r="F28" i="109"/>
  <c r="K28" i="109" s="1"/>
  <c r="I27" i="109"/>
  <c r="J27" i="109" s="1"/>
  <c r="F27" i="109"/>
  <c r="K27" i="109" s="1"/>
  <c r="I26" i="109"/>
  <c r="J26" i="109" s="1"/>
  <c r="F26" i="109"/>
  <c r="K26" i="109" s="1"/>
  <c r="I25" i="109"/>
  <c r="J25" i="109" s="1"/>
  <c r="F25" i="109"/>
  <c r="K25" i="109" s="1"/>
  <c r="I24" i="109"/>
  <c r="J24" i="109" s="1"/>
  <c r="F24" i="109"/>
  <c r="K24" i="109" s="1"/>
  <c r="I23" i="109"/>
  <c r="J23" i="109" s="1"/>
  <c r="F23" i="109"/>
  <c r="K23" i="109" s="1"/>
  <c r="I22" i="109"/>
  <c r="J22" i="109" s="1"/>
  <c r="F22" i="109"/>
  <c r="K22" i="109" s="1"/>
  <c r="I21" i="109"/>
  <c r="J21" i="109" s="1"/>
  <c r="F21" i="109"/>
  <c r="K21" i="109" s="1"/>
  <c r="I20" i="109"/>
  <c r="J20" i="109" s="1"/>
  <c r="F20" i="109"/>
  <c r="K20" i="109" s="1"/>
  <c r="I19" i="109"/>
  <c r="J19" i="109" s="1"/>
  <c r="F19" i="109"/>
  <c r="K19" i="109" s="1"/>
  <c r="I18" i="109"/>
  <c r="J18" i="109" s="1"/>
  <c r="F18" i="109"/>
  <c r="K18" i="109" s="1"/>
  <c r="I17" i="109"/>
  <c r="J17" i="109" s="1"/>
  <c r="F17" i="109"/>
  <c r="K17" i="109" s="1"/>
  <c r="I16" i="109"/>
  <c r="J16" i="109" s="1"/>
  <c r="F16" i="109"/>
  <c r="K16" i="109" s="1"/>
  <c r="I15" i="109"/>
  <c r="J15" i="109" s="1"/>
  <c r="F15" i="109"/>
  <c r="K15" i="109" s="1"/>
  <c r="I14" i="109"/>
  <c r="J14" i="109" s="1"/>
  <c r="F14" i="109"/>
  <c r="K14" i="109" s="1"/>
  <c r="I13" i="109"/>
  <c r="J13" i="109" s="1"/>
  <c r="F13" i="109"/>
  <c r="K13" i="109" s="1"/>
  <c r="I12" i="109"/>
  <c r="J12" i="109" s="1"/>
  <c r="F12" i="109"/>
  <c r="K12" i="109" s="1"/>
  <c r="I11" i="109"/>
  <c r="J11" i="109" s="1"/>
  <c r="F11" i="109"/>
  <c r="K11" i="109" s="1"/>
  <c r="I10" i="109"/>
  <c r="J10" i="109" s="1"/>
  <c r="F10" i="109"/>
  <c r="K10" i="109" s="1"/>
  <c r="I9" i="109"/>
  <c r="J9" i="109" s="1"/>
  <c r="F9" i="109"/>
  <c r="K9" i="109" s="1"/>
  <c r="I8" i="109"/>
  <c r="J8" i="109" s="1"/>
  <c r="F8" i="109"/>
  <c r="K8" i="109" s="1"/>
  <c r="I7" i="109"/>
  <c r="J7" i="109" s="1"/>
  <c r="F7" i="109"/>
  <c r="K7" i="109" s="1"/>
  <c r="I6" i="109"/>
  <c r="J6" i="109" s="1"/>
  <c r="F6" i="109"/>
  <c r="K6" i="109" s="1"/>
  <c r="I5" i="109"/>
  <c r="J5" i="109" s="1"/>
  <c r="F5" i="109"/>
  <c r="K5" i="109" s="1"/>
  <c r="I4" i="109"/>
  <c r="J4" i="109" s="1"/>
  <c r="F4" i="109"/>
  <c r="K4" i="109" s="1"/>
  <c r="I3" i="109"/>
  <c r="J3" i="109" s="1"/>
  <c r="F3" i="109"/>
  <c r="K3" i="109" s="1"/>
  <c r="E98" i="108"/>
  <c r="F97" i="108"/>
  <c r="K97" i="108" s="1"/>
  <c r="F96" i="108"/>
  <c r="K96" i="108" s="1"/>
  <c r="F95" i="108"/>
  <c r="K95" i="108" s="1"/>
  <c r="F94" i="108"/>
  <c r="K94" i="108" s="1"/>
  <c r="F93" i="108"/>
  <c r="K93" i="108" s="1"/>
  <c r="F92" i="108"/>
  <c r="K92" i="108" s="1"/>
  <c r="F91" i="108"/>
  <c r="K91" i="108" s="1"/>
  <c r="F90" i="108"/>
  <c r="K90" i="108" s="1"/>
  <c r="F89" i="108"/>
  <c r="K89" i="108" s="1"/>
  <c r="F88" i="108"/>
  <c r="K88" i="108" s="1"/>
  <c r="F87" i="108"/>
  <c r="K87" i="108" s="1"/>
  <c r="F86" i="108"/>
  <c r="K86" i="108" s="1"/>
  <c r="F85" i="108"/>
  <c r="K85" i="108" s="1"/>
  <c r="F84" i="108"/>
  <c r="K84" i="108" s="1"/>
  <c r="F83" i="108"/>
  <c r="K83" i="108" s="1"/>
  <c r="F82" i="108"/>
  <c r="K82" i="108" s="1"/>
  <c r="F81" i="108"/>
  <c r="K81" i="108" s="1"/>
  <c r="F80" i="108"/>
  <c r="K80" i="108" s="1"/>
  <c r="F79" i="108"/>
  <c r="K79" i="108" s="1"/>
  <c r="F78" i="108"/>
  <c r="K78" i="108" s="1"/>
  <c r="F77" i="108"/>
  <c r="K77" i="108" s="1"/>
  <c r="F76" i="108"/>
  <c r="K76" i="108" s="1"/>
  <c r="F75" i="108"/>
  <c r="K75" i="108" s="1"/>
  <c r="F74" i="108"/>
  <c r="K74" i="108" s="1"/>
  <c r="F73" i="108"/>
  <c r="K73" i="108" s="1"/>
  <c r="F72" i="108"/>
  <c r="K72" i="108" s="1"/>
  <c r="F71" i="108"/>
  <c r="K71" i="108" s="1"/>
  <c r="F70" i="108"/>
  <c r="K70" i="108" s="1"/>
  <c r="F69" i="108"/>
  <c r="K69" i="108" s="1"/>
  <c r="F68" i="108"/>
  <c r="K68" i="108" s="1"/>
  <c r="F67" i="108"/>
  <c r="K67" i="108" s="1"/>
  <c r="F66" i="108"/>
  <c r="K66" i="108" s="1"/>
  <c r="F65" i="108"/>
  <c r="K65" i="108" s="1"/>
  <c r="F64" i="108"/>
  <c r="K64" i="108" s="1"/>
  <c r="F63" i="108"/>
  <c r="K63" i="108" s="1"/>
  <c r="F62" i="108"/>
  <c r="K62" i="108" s="1"/>
  <c r="F61" i="108"/>
  <c r="K61" i="108" s="1"/>
  <c r="F60" i="108"/>
  <c r="K60" i="108" s="1"/>
  <c r="F59" i="108"/>
  <c r="K59" i="108" s="1"/>
  <c r="F58" i="108"/>
  <c r="K58" i="108" s="1"/>
  <c r="F57" i="108"/>
  <c r="K57" i="108" s="1"/>
  <c r="F56" i="108"/>
  <c r="K56" i="108" s="1"/>
  <c r="F55" i="108"/>
  <c r="K55" i="108" s="1"/>
  <c r="F54" i="108"/>
  <c r="K54" i="108" s="1"/>
  <c r="F53" i="108"/>
  <c r="K53" i="108" s="1"/>
  <c r="F52" i="108"/>
  <c r="K52" i="108" s="1"/>
  <c r="K51" i="108"/>
  <c r="F51" i="108"/>
  <c r="F50" i="108"/>
  <c r="K50" i="108" s="1"/>
  <c r="F49" i="108"/>
  <c r="K49" i="108" s="1"/>
  <c r="F48" i="108"/>
  <c r="K48" i="108" s="1"/>
  <c r="F47" i="108"/>
  <c r="K47" i="108" s="1"/>
  <c r="F46" i="108"/>
  <c r="K46" i="108" s="1"/>
  <c r="F45" i="108"/>
  <c r="K45" i="108" s="1"/>
  <c r="F44" i="108"/>
  <c r="K44" i="108" s="1"/>
  <c r="F43" i="108"/>
  <c r="K43" i="108" s="1"/>
  <c r="F42" i="108"/>
  <c r="K42" i="108" s="1"/>
  <c r="F41" i="108"/>
  <c r="K41" i="108" s="1"/>
  <c r="F40" i="108"/>
  <c r="K40" i="108" s="1"/>
  <c r="F39" i="108"/>
  <c r="K39" i="108" s="1"/>
  <c r="F38" i="108"/>
  <c r="K38" i="108" s="1"/>
  <c r="F37" i="108"/>
  <c r="K37" i="108" s="1"/>
  <c r="F36" i="108"/>
  <c r="K36" i="108" s="1"/>
  <c r="F35" i="108"/>
  <c r="K35" i="108" s="1"/>
  <c r="F34" i="108"/>
  <c r="K34" i="108" s="1"/>
  <c r="F33" i="108"/>
  <c r="K33" i="108" s="1"/>
  <c r="F32" i="108"/>
  <c r="K32" i="108" s="1"/>
  <c r="F31" i="108"/>
  <c r="K31" i="108" s="1"/>
  <c r="F30" i="108"/>
  <c r="K30" i="108" s="1"/>
  <c r="F29" i="108"/>
  <c r="K29" i="108" s="1"/>
  <c r="F28" i="108"/>
  <c r="K28" i="108" s="1"/>
  <c r="F27" i="108"/>
  <c r="K27" i="108" s="1"/>
  <c r="F26" i="108"/>
  <c r="K26" i="108" s="1"/>
  <c r="F25" i="108"/>
  <c r="K25" i="108" s="1"/>
  <c r="F24" i="108"/>
  <c r="K24" i="108" s="1"/>
  <c r="F23" i="108"/>
  <c r="K23" i="108" s="1"/>
  <c r="F22" i="108"/>
  <c r="K22" i="108" s="1"/>
  <c r="F21" i="108"/>
  <c r="K21" i="108" s="1"/>
  <c r="F20" i="108"/>
  <c r="K20" i="108" s="1"/>
  <c r="F19" i="108"/>
  <c r="K19" i="108" s="1"/>
  <c r="F18" i="108"/>
  <c r="K18" i="108" s="1"/>
  <c r="F17" i="108"/>
  <c r="K17" i="108" s="1"/>
  <c r="F16" i="108"/>
  <c r="K16" i="108" s="1"/>
  <c r="F15" i="108"/>
  <c r="K15" i="108" s="1"/>
  <c r="F14" i="108"/>
  <c r="K14" i="108" s="1"/>
  <c r="F13" i="108"/>
  <c r="K13" i="108" s="1"/>
  <c r="F12" i="108"/>
  <c r="K12" i="108" s="1"/>
  <c r="F11" i="108"/>
  <c r="K11" i="108" s="1"/>
  <c r="F10" i="108"/>
  <c r="K10" i="108" s="1"/>
  <c r="F9" i="108"/>
  <c r="K9" i="108" s="1"/>
  <c r="H8" i="108"/>
  <c r="I8" i="108" s="1"/>
  <c r="J8" i="108" s="1"/>
  <c r="F8" i="108"/>
  <c r="K8" i="108" s="1"/>
  <c r="H7" i="108"/>
  <c r="I7" i="108" s="1"/>
  <c r="J7" i="108" s="1"/>
  <c r="F7" i="108"/>
  <c r="K7" i="108" s="1"/>
  <c r="H6" i="108"/>
  <c r="I6" i="108" s="1"/>
  <c r="J6" i="108" s="1"/>
  <c r="F6" i="108"/>
  <c r="K6" i="108" s="1"/>
  <c r="I5" i="108"/>
  <c r="J5" i="108" s="1"/>
  <c r="H5" i="108"/>
  <c r="F5" i="108"/>
  <c r="K5" i="108" s="1"/>
  <c r="H4" i="108"/>
  <c r="I4" i="108" s="1"/>
  <c r="J4" i="108" s="1"/>
  <c r="F4" i="108"/>
  <c r="K4" i="108" s="1"/>
  <c r="H3" i="108"/>
  <c r="I3" i="108" s="1"/>
  <c r="F3" i="108"/>
  <c r="E2" i="107"/>
  <c r="D2" i="107"/>
  <c r="I113" i="87"/>
  <c r="J113" i="87" s="1"/>
  <c r="I3" i="87"/>
  <c r="J3" i="87" s="1"/>
  <c r="G11" i="87"/>
  <c r="H11" i="87" s="1"/>
  <c r="I11" i="87" s="1"/>
  <c r="J11" i="87" s="1"/>
  <c r="E4" i="85"/>
  <c r="E5" i="85"/>
  <c r="E6" i="85"/>
  <c r="E7" i="85"/>
  <c r="E8" i="85"/>
  <c r="E9" i="85"/>
  <c r="E10" i="85"/>
  <c r="E3" i="85"/>
  <c r="E15" i="85"/>
  <c r="E16" i="85"/>
  <c r="E17" i="85"/>
  <c r="E18" i="85"/>
  <c r="E19" i="85"/>
  <c r="E20" i="85"/>
  <c r="E14" i="85"/>
  <c r="E25" i="85"/>
  <c r="E26" i="85"/>
  <c r="E27" i="85"/>
  <c r="E28" i="85"/>
  <c r="E29" i="85"/>
  <c r="E24" i="85"/>
  <c r="H10" i="97"/>
  <c r="I10" i="97" s="1"/>
  <c r="E10" i="97"/>
  <c r="D3" i="107"/>
  <c r="I4" i="87"/>
  <c r="J4" i="87" s="1"/>
  <c r="I5" i="87"/>
  <c r="J5" i="87" s="1"/>
  <c r="H6" i="87"/>
  <c r="I6" i="87" s="1"/>
  <c r="J6" i="87" s="1"/>
  <c r="H7" i="87"/>
  <c r="I7" i="87" s="1"/>
  <c r="J7" i="87" s="1"/>
  <c r="H8" i="87"/>
  <c r="I8" i="87" s="1"/>
  <c r="J8" i="87" s="1"/>
  <c r="H9" i="87"/>
  <c r="I9" i="87" s="1"/>
  <c r="J9" i="87" s="1"/>
  <c r="H10" i="87"/>
  <c r="I10" i="87" s="1"/>
  <c r="J10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F69" i="87"/>
  <c r="K69" i="87" s="1"/>
  <c r="F70" i="87"/>
  <c r="K70" i="87" s="1"/>
  <c r="F71" i="87"/>
  <c r="K71" i="87" s="1"/>
  <c r="F72" i="87"/>
  <c r="K72" i="87" s="1"/>
  <c r="F73" i="87"/>
  <c r="K73" i="87" s="1"/>
  <c r="F74" i="87"/>
  <c r="K74" i="87" s="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82" i="87"/>
  <c r="K82" i="87" s="1"/>
  <c r="F83" i="87"/>
  <c r="K83" i="87" s="1"/>
  <c r="F84" i="87"/>
  <c r="K84" i="87" s="1"/>
  <c r="F85" i="87"/>
  <c r="K85" i="87" s="1"/>
  <c r="F86" i="87"/>
  <c r="K86" i="87" s="1"/>
  <c r="F87" i="87"/>
  <c r="K87" i="87" s="1"/>
  <c r="F88" i="87"/>
  <c r="K88" i="87" s="1"/>
  <c r="F89" i="87"/>
  <c r="K89" i="87" s="1"/>
  <c r="F90" i="87"/>
  <c r="K90" i="87" s="1"/>
  <c r="F91" i="87"/>
  <c r="K91" i="87" s="1"/>
  <c r="F92" i="87"/>
  <c r="K92" i="87" s="1"/>
  <c r="F93" i="87"/>
  <c r="K93" i="87" s="1"/>
  <c r="F94" i="87"/>
  <c r="K94" i="87" s="1"/>
  <c r="F95" i="87"/>
  <c r="K95" i="87" s="1"/>
  <c r="F96" i="87"/>
  <c r="K96" i="87" s="1"/>
  <c r="F97" i="87"/>
  <c r="K97" i="87" s="1"/>
  <c r="F98" i="87"/>
  <c r="K98" i="87" s="1"/>
  <c r="F99" i="87"/>
  <c r="K99" i="87" s="1"/>
  <c r="F100" i="87"/>
  <c r="K100" i="87" s="1"/>
  <c r="F101" i="87"/>
  <c r="K101" i="87" s="1"/>
  <c r="F102" i="87"/>
  <c r="K102" i="87" s="1"/>
  <c r="F103" i="87"/>
  <c r="K103" i="87" s="1"/>
  <c r="F104" i="87"/>
  <c r="K104" i="87" s="1"/>
  <c r="F105" i="87"/>
  <c r="K105" i="87" s="1"/>
  <c r="F106" i="87"/>
  <c r="K106" i="87" s="1"/>
  <c r="F107" i="87"/>
  <c r="K107" i="87" s="1"/>
  <c r="F108" i="87"/>
  <c r="K108" i="87" s="1"/>
  <c r="F109" i="87"/>
  <c r="K109" i="87" s="1"/>
  <c r="F110" i="87"/>
  <c r="K110" i="87" s="1"/>
  <c r="F111" i="87"/>
  <c r="K111" i="87" s="1"/>
  <c r="F112" i="87"/>
  <c r="K112" i="87" s="1"/>
  <c r="F113" i="87"/>
  <c r="K113" i="87" s="1"/>
  <c r="F114" i="87"/>
  <c r="K114" i="87" s="1"/>
  <c r="F115" i="87"/>
  <c r="K115" i="87" s="1"/>
  <c r="F116" i="87"/>
  <c r="K116" i="87" s="1"/>
  <c r="F117" i="87"/>
  <c r="K117" i="87" s="1"/>
  <c r="F118" i="87"/>
  <c r="K118" i="87" s="1"/>
  <c r="F119" i="87"/>
  <c r="K119" i="87" s="1"/>
  <c r="F120" i="87"/>
  <c r="K120" i="87" s="1"/>
  <c r="F121" i="87"/>
  <c r="K121" i="87" s="1"/>
  <c r="F122" i="87"/>
  <c r="K122" i="87" s="1"/>
  <c r="F123" i="87"/>
  <c r="K123" i="87" s="1"/>
  <c r="F124" i="87"/>
  <c r="K124" i="87" s="1"/>
  <c r="F125" i="87"/>
  <c r="K125" i="87" s="1"/>
  <c r="F126" i="87"/>
  <c r="K126" i="87" s="1"/>
  <c r="F127" i="87"/>
  <c r="K127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E128" i="87"/>
  <c r="E3" i="107" s="1"/>
  <c r="F3" i="87"/>
  <c r="K3" i="87" s="1"/>
  <c r="H3" i="87"/>
  <c r="G5" i="109" l="1"/>
  <c r="G6" i="109" s="1"/>
  <c r="F2" i="107"/>
  <c r="H9" i="108"/>
  <c r="I9" i="108" s="1"/>
  <c r="J9" i="108" s="1"/>
  <c r="F98" i="108"/>
  <c r="F33" i="109"/>
  <c r="K33" i="109"/>
  <c r="H10" i="108"/>
  <c r="I10" i="108" s="1"/>
  <c r="J10" i="108" s="1"/>
  <c r="J3" i="108"/>
  <c r="K3" i="108"/>
  <c r="K98" i="108" s="1"/>
  <c r="G12" i="87"/>
  <c r="K128" i="87"/>
  <c r="F128" i="87"/>
  <c r="F3" i="107" s="1"/>
  <c r="D4" i="107"/>
  <c r="H4" i="97"/>
  <c r="H5" i="97"/>
  <c r="H6" i="97"/>
  <c r="H7" i="97"/>
  <c r="H8" i="97"/>
  <c r="H9" i="97"/>
  <c r="E4" i="97"/>
  <c r="E6" i="97"/>
  <c r="E7" i="97"/>
  <c r="E9" i="97"/>
  <c r="H3" i="97"/>
  <c r="E3" i="97"/>
  <c r="H11" i="108" l="1"/>
  <c r="G13" i="87"/>
  <c r="I12" i="87"/>
  <c r="J12" i="87" s="1"/>
  <c r="I3" i="97"/>
  <c r="I11" i="97" s="1"/>
  <c r="I4" i="97"/>
  <c r="E4" i="107"/>
  <c r="I9" i="97"/>
  <c r="I8" i="97"/>
  <c r="E8" i="97"/>
  <c r="I7" i="97"/>
  <c r="I6" i="97"/>
  <c r="E5" i="97"/>
  <c r="E11" i="97" s="1"/>
  <c r="I5" i="97"/>
  <c r="I11" i="108" l="1"/>
  <c r="H12" i="108"/>
  <c r="I12" i="108" s="1"/>
  <c r="J12" i="108" s="1"/>
  <c r="G14" i="87"/>
  <c r="I13" i="87"/>
  <c r="J13" i="87" s="1"/>
  <c r="F4" i="107"/>
  <c r="H13" i="108" l="1"/>
  <c r="I13" i="108" s="1"/>
  <c r="J13" i="108" s="1"/>
  <c r="J11" i="108"/>
  <c r="G15" i="87"/>
  <c r="H14" i="87"/>
  <c r="I14" i="87" s="1"/>
  <c r="J14" i="87" s="1"/>
  <c r="H14" i="108" l="1"/>
  <c r="G16" i="87"/>
  <c r="H15" i="87"/>
  <c r="I15" i="87" s="1"/>
  <c r="J15" i="87" s="1"/>
  <c r="G7" i="109" l="1"/>
  <c r="G8" i="109" s="1"/>
  <c r="I14" i="108"/>
  <c r="H15" i="108"/>
  <c r="I15" i="108" s="1"/>
  <c r="J15" i="108" s="1"/>
  <c r="G17" i="87"/>
  <c r="H16" i="87"/>
  <c r="I16" i="87" s="1"/>
  <c r="J16" i="87" s="1"/>
  <c r="H16" i="108" l="1"/>
  <c r="I16" i="108" s="1"/>
  <c r="J16" i="108" s="1"/>
  <c r="J14" i="108"/>
  <c r="G18" i="87"/>
  <c r="H17" i="87"/>
  <c r="I17" i="87" s="1"/>
  <c r="J17" i="87" s="1"/>
  <c r="H17" i="108" l="1"/>
  <c r="I17" i="108" s="1"/>
  <c r="J17" i="108" s="1"/>
  <c r="G19" i="87"/>
  <c r="H18" i="87"/>
  <c r="I18" i="87" s="1"/>
  <c r="J18" i="87" s="1"/>
  <c r="H18" i="108" l="1"/>
  <c r="I18" i="108" s="1"/>
  <c r="J18" i="108" s="1"/>
  <c r="H19" i="87"/>
  <c r="G20" i="87"/>
  <c r="H19" i="108" l="1"/>
  <c r="I19" i="108" s="1"/>
  <c r="J19" i="108" s="1"/>
  <c r="I20" i="87"/>
  <c r="J20" i="87" s="1"/>
  <c r="G21" i="87"/>
  <c r="I19" i="87"/>
  <c r="H20" i="108" l="1"/>
  <c r="I20" i="108" s="1"/>
  <c r="J20" i="108" s="1"/>
  <c r="J19" i="87"/>
  <c r="G22" i="87"/>
  <c r="G9" i="109" l="1"/>
  <c r="G10" i="109" s="1"/>
  <c r="H21" i="108"/>
  <c r="I21" i="108" s="1"/>
  <c r="J21" i="108" s="1"/>
  <c r="I21" i="87"/>
  <c r="H22" i="87"/>
  <c r="I22" i="87" s="1"/>
  <c r="J22" i="87" s="1"/>
  <c r="G23" i="87"/>
  <c r="H22" i="108" l="1"/>
  <c r="I22" i="108" s="1"/>
  <c r="J22" i="108" s="1"/>
  <c r="H23" i="87"/>
  <c r="I23" i="87" s="1"/>
  <c r="J23" i="87" s="1"/>
  <c r="G24" i="87"/>
  <c r="J21" i="87"/>
  <c r="H23" i="108" l="1"/>
  <c r="I23" i="108" s="1"/>
  <c r="J23" i="108" s="1"/>
  <c r="G25" i="87"/>
  <c r="H24" i="87"/>
  <c r="H24" i="108" l="1"/>
  <c r="I24" i="108" s="1"/>
  <c r="J24" i="108" s="1"/>
  <c r="I24" i="87"/>
  <c r="G26" i="87"/>
  <c r="H25" i="87"/>
  <c r="I25" i="87" s="1"/>
  <c r="J25" i="87" s="1"/>
  <c r="H25" i="108" l="1"/>
  <c r="I25" i="108" s="1"/>
  <c r="J25" i="108" s="1"/>
  <c r="H26" i="87"/>
  <c r="I26" i="87" s="1"/>
  <c r="J26" i="87" s="1"/>
  <c r="G27" i="87"/>
  <c r="J24" i="87"/>
  <c r="H26" i="108" l="1"/>
  <c r="I26" i="108" s="1"/>
  <c r="J26" i="108" s="1"/>
  <c r="H27" i="87"/>
  <c r="I27" i="87" s="1"/>
  <c r="G28" i="87"/>
  <c r="G11" i="109" l="1"/>
  <c r="G12" i="109" s="1"/>
  <c r="H27" i="108"/>
  <c r="I27" i="108" s="1"/>
  <c r="J27" i="108" s="1"/>
  <c r="I28" i="87"/>
  <c r="J28" i="87" s="1"/>
  <c r="G29" i="87"/>
  <c r="J27" i="87"/>
  <c r="H28" i="108" l="1"/>
  <c r="I28" i="108" s="1"/>
  <c r="J28" i="108" s="1"/>
  <c r="G30" i="87"/>
  <c r="I29" i="87"/>
  <c r="H29" i="108" l="1"/>
  <c r="I29" i="108" s="1"/>
  <c r="J29" i="108" s="1"/>
  <c r="J29" i="87"/>
  <c r="H30" i="87"/>
  <c r="I30" i="87" s="1"/>
  <c r="J30" i="87" s="1"/>
  <c r="G31" i="87"/>
  <c r="H30" i="108" l="1"/>
  <c r="I30" i="108" s="1"/>
  <c r="J30" i="108" s="1"/>
  <c r="H31" i="87"/>
  <c r="I31" i="87" s="1"/>
  <c r="J31" i="87" s="1"/>
  <c r="G32" i="87"/>
  <c r="H31" i="108" l="1"/>
  <c r="I31" i="108" s="1"/>
  <c r="J31" i="108" s="1"/>
  <c r="H32" i="87"/>
  <c r="I32" i="87" s="1"/>
  <c r="J32" i="87" s="1"/>
  <c r="G33" i="87"/>
  <c r="H32" i="108" l="1"/>
  <c r="I32" i="108" s="1"/>
  <c r="J32" i="108" s="1"/>
  <c r="G34" i="87"/>
  <c r="H33" i="87"/>
  <c r="I33" i="87" s="1"/>
  <c r="J33" i="87" s="1"/>
  <c r="G13" i="109" l="1"/>
  <c r="G14" i="109" s="1"/>
  <c r="H33" i="108"/>
  <c r="I33" i="108" s="1"/>
  <c r="J33" i="108" s="1"/>
  <c r="H34" i="87"/>
  <c r="I34" i="87" s="1"/>
  <c r="J34" i="87" s="1"/>
  <c r="G35" i="87"/>
  <c r="H34" i="108" l="1"/>
  <c r="I34" i="108" s="1"/>
  <c r="J34" i="108" s="1"/>
  <c r="G36" i="87"/>
  <c r="H35" i="87"/>
  <c r="I35" i="87" s="1"/>
  <c r="J35" i="87" s="1"/>
  <c r="H35" i="108" l="1"/>
  <c r="I35" i="108" s="1"/>
  <c r="J35" i="108" s="1"/>
  <c r="G37" i="87"/>
  <c r="I36" i="87"/>
  <c r="J36" i="87" s="1"/>
  <c r="H36" i="108" l="1"/>
  <c r="I36" i="108" s="1"/>
  <c r="J36" i="108" s="1"/>
  <c r="G38" i="87"/>
  <c r="I37" i="87"/>
  <c r="J37" i="87" s="1"/>
  <c r="H37" i="108" l="1"/>
  <c r="I37" i="108" s="1"/>
  <c r="J37" i="108" s="1"/>
  <c r="H38" i="87"/>
  <c r="I38" i="87" s="1"/>
  <c r="J38" i="87" s="1"/>
  <c r="G39" i="87"/>
  <c r="H38" i="108" l="1"/>
  <c r="I38" i="108" s="1"/>
  <c r="J38" i="108" s="1"/>
  <c r="G40" i="87"/>
  <c r="H39" i="87"/>
  <c r="I39" i="87" s="1"/>
  <c r="J39" i="87" s="1"/>
  <c r="G15" i="109" l="1"/>
  <c r="G16" i="109" s="1"/>
  <c r="H39" i="108"/>
  <c r="I39" i="108" s="1"/>
  <c r="J39" i="108" s="1"/>
  <c r="G41" i="87"/>
  <c r="H40" i="87"/>
  <c r="I40" i="87" s="1"/>
  <c r="J40" i="87" s="1"/>
  <c r="H40" i="108" l="1"/>
  <c r="I40" i="108" s="1"/>
  <c r="J40" i="108" s="1"/>
  <c r="G42" i="87"/>
  <c r="H41" i="87"/>
  <c r="I41" i="87" s="1"/>
  <c r="J41" i="87" s="1"/>
  <c r="H41" i="108" l="1"/>
  <c r="I41" i="108" s="1"/>
  <c r="J41" i="108" s="1"/>
  <c r="H42" i="87"/>
  <c r="I42" i="87" s="1"/>
  <c r="J42" i="87" s="1"/>
  <c r="G43" i="87"/>
  <c r="H42" i="108" l="1"/>
  <c r="I42" i="108" s="1"/>
  <c r="J42" i="108" s="1"/>
  <c r="H43" i="87"/>
  <c r="I43" i="87" s="1"/>
  <c r="J43" i="87" s="1"/>
  <c r="G44" i="87"/>
  <c r="H43" i="108" l="1"/>
  <c r="I43" i="108" s="1"/>
  <c r="J43" i="108" s="1"/>
  <c r="I44" i="87"/>
  <c r="J44" i="87" s="1"/>
  <c r="G45" i="87"/>
  <c r="G17" i="109" l="1"/>
  <c r="G18" i="109" s="1"/>
  <c r="H44" i="108"/>
  <c r="I44" i="108" s="1"/>
  <c r="J44" i="108" s="1"/>
  <c r="I45" i="87"/>
  <c r="J45" i="87" s="1"/>
  <c r="G46" i="87"/>
  <c r="H45" i="108" l="1"/>
  <c r="I45" i="108" s="1"/>
  <c r="J45" i="108" s="1"/>
  <c r="G47" i="87"/>
  <c r="H46" i="87"/>
  <c r="I46" i="87" s="1"/>
  <c r="J46" i="87" s="1"/>
  <c r="H46" i="108" l="1"/>
  <c r="I46" i="108" s="1"/>
  <c r="J46" i="108" s="1"/>
  <c r="G48" i="87"/>
  <c r="H47" i="87"/>
  <c r="I47" i="87" s="1"/>
  <c r="J47" i="87" s="1"/>
  <c r="H47" i="108" l="1"/>
  <c r="I47" i="108" s="1"/>
  <c r="J47" i="108" s="1"/>
  <c r="G49" i="87"/>
  <c r="H48" i="87"/>
  <c r="I48" i="87" s="1"/>
  <c r="J48" i="87" s="1"/>
  <c r="H48" i="108" l="1"/>
  <c r="I48" i="108" s="1"/>
  <c r="J48" i="108" s="1"/>
  <c r="G50" i="87"/>
  <c r="H49" i="87"/>
  <c r="I49" i="87" s="1"/>
  <c r="J49" i="87" s="1"/>
  <c r="G19" i="109" l="1"/>
  <c r="G20" i="109" s="1"/>
  <c r="H49" i="108"/>
  <c r="I49" i="108" s="1"/>
  <c r="J49" i="108" s="1"/>
  <c r="H50" i="87"/>
  <c r="I50" i="87" s="1"/>
  <c r="J50" i="87" s="1"/>
  <c r="G51" i="87"/>
  <c r="H50" i="108" l="1"/>
  <c r="I50" i="108" s="1"/>
  <c r="J50" i="108" s="1"/>
  <c r="H51" i="87"/>
  <c r="I51" i="87" s="1"/>
  <c r="J51" i="87" s="1"/>
  <c r="G52" i="87"/>
  <c r="H51" i="108" l="1"/>
  <c r="I51" i="108" s="1"/>
  <c r="J51" i="108" s="1"/>
  <c r="G53" i="87"/>
  <c r="I52" i="87"/>
  <c r="J52" i="87" s="1"/>
  <c r="H52" i="108" l="1"/>
  <c r="I52" i="108" s="1"/>
  <c r="J52" i="108" s="1"/>
  <c r="G54" i="87"/>
  <c r="I53" i="87"/>
  <c r="J53" i="87" s="1"/>
  <c r="H53" i="108" l="1"/>
  <c r="I53" i="108" s="1"/>
  <c r="J53" i="108" s="1"/>
  <c r="H54" i="87"/>
  <c r="I54" i="87" s="1"/>
  <c r="J54" i="87" s="1"/>
  <c r="G55" i="87"/>
  <c r="H54" i="108" l="1"/>
  <c r="I54" i="108" s="1"/>
  <c r="J54" i="108" s="1"/>
  <c r="H55" i="87"/>
  <c r="I55" i="87" s="1"/>
  <c r="J55" i="87" s="1"/>
  <c r="G56" i="87"/>
  <c r="G21" i="109" l="1"/>
  <c r="G22" i="109" s="1"/>
  <c r="H55" i="108"/>
  <c r="I55" i="108" s="1"/>
  <c r="J55" i="108" s="1"/>
  <c r="G57" i="87"/>
  <c r="H56" i="87"/>
  <c r="I56" i="87" s="1"/>
  <c r="J56" i="87" s="1"/>
  <c r="H56" i="108" l="1"/>
  <c r="I56" i="108" s="1"/>
  <c r="J56" i="108" s="1"/>
  <c r="G58" i="87"/>
  <c r="H57" i="87"/>
  <c r="I57" i="87" s="1"/>
  <c r="J57" i="87" s="1"/>
  <c r="H57" i="108" l="1"/>
  <c r="I57" i="108" s="1"/>
  <c r="J57" i="108" s="1"/>
  <c r="H58" i="87"/>
  <c r="I58" i="87" s="1"/>
  <c r="J58" i="87" s="1"/>
  <c r="G59" i="87"/>
  <c r="H58" i="108" l="1"/>
  <c r="I58" i="108" s="1"/>
  <c r="J58" i="108" s="1"/>
  <c r="I59" i="87"/>
  <c r="J59" i="87" s="1"/>
  <c r="G60" i="87"/>
  <c r="H59" i="108" l="1"/>
  <c r="I59" i="108" s="1"/>
  <c r="J59" i="108" s="1"/>
  <c r="I60" i="87"/>
  <c r="J60" i="87" s="1"/>
  <c r="G61" i="87"/>
  <c r="H60" i="108" l="1"/>
  <c r="I60" i="108" s="1"/>
  <c r="J60" i="108" s="1"/>
  <c r="G62" i="87"/>
  <c r="H61" i="87"/>
  <c r="I61" i="87" s="1"/>
  <c r="J61" i="87" s="1"/>
  <c r="G23" i="109" l="1"/>
  <c r="G24" i="109" s="1"/>
  <c r="H61" i="108"/>
  <c r="I61" i="108" s="1"/>
  <c r="J61" i="108" s="1"/>
  <c r="H62" i="87"/>
  <c r="I62" i="87" s="1"/>
  <c r="J62" i="87" s="1"/>
  <c r="G63" i="87"/>
  <c r="H62" i="108" l="1"/>
  <c r="I62" i="108" s="1"/>
  <c r="J62" i="108" s="1"/>
  <c r="H63" i="87"/>
  <c r="I63" i="87" s="1"/>
  <c r="J63" i="87" s="1"/>
  <c r="G64" i="87"/>
  <c r="H63" i="108" l="1"/>
  <c r="I63" i="108" s="1"/>
  <c r="J63" i="108" s="1"/>
  <c r="G65" i="87"/>
  <c r="H64" i="87"/>
  <c r="I64" i="87" s="1"/>
  <c r="J64" i="87" s="1"/>
  <c r="H64" i="108" l="1"/>
  <c r="I64" i="108" s="1"/>
  <c r="J64" i="108" s="1"/>
  <c r="G66" i="87"/>
  <c r="H65" i="87"/>
  <c r="I65" i="87" s="1"/>
  <c r="J65" i="87" s="1"/>
  <c r="H65" i="108" l="1"/>
  <c r="I65" i="108" s="1"/>
  <c r="J65" i="108" s="1"/>
  <c r="G67" i="87"/>
  <c r="I66" i="87"/>
  <c r="J66" i="87" s="1"/>
  <c r="H66" i="108" l="1"/>
  <c r="I66" i="108" s="1"/>
  <c r="J66" i="108" s="1"/>
  <c r="G68" i="87"/>
  <c r="I67" i="87"/>
  <c r="J67" i="87" s="1"/>
  <c r="G25" i="109" l="1"/>
  <c r="G26" i="109" s="1"/>
  <c r="H67" i="108"/>
  <c r="I67" i="108" s="1"/>
  <c r="J67" i="108" s="1"/>
  <c r="H68" i="87"/>
  <c r="I68" i="87" s="1"/>
  <c r="J68" i="87" s="1"/>
  <c r="G69" i="87"/>
  <c r="H68" i="108" l="1"/>
  <c r="I68" i="108" s="1"/>
  <c r="J68" i="108" s="1"/>
  <c r="H69" i="87"/>
  <c r="I69" i="87" s="1"/>
  <c r="J69" i="87" s="1"/>
  <c r="G70" i="87"/>
  <c r="H69" i="108" l="1"/>
  <c r="I69" i="108" s="1"/>
  <c r="J69" i="108" s="1"/>
  <c r="H70" i="87"/>
  <c r="I70" i="87" s="1"/>
  <c r="J70" i="87" s="1"/>
  <c r="G71" i="87"/>
  <c r="H70" i="108" l="1"/>
  <c r="I70" i="108" s="1"/>
  <c r="J70" i="108" s="1"/>
  <c r="G72" i="87"/>
  <c r="H71" i="87"/>
  <c r="I71" i="87" s="1"/>
  <c r="J71" i="87" s="1"/>
  <c r="H71" i="108" l="1"/>
  <c r="I71" i="108" s="1"/>
  <c r="J71" i="108" s="1"/>
  <c r="H72" i="87"/>
  <c r="I72" i="87" s="1"/>
  <c r="J72" i="87" s="1"/>
  <c r="G73" i="87"/>
  <c r="H72" i="108" l="1"/>
  <c r="I72" i="108" s="1"/>
  <c r="J72" i="108" s="1"/>
  <c r="G74" i="87"/>
  <c r="H73" i="87"/>
  <c r="I73" i="87" s="1"/>
  <c r="J73" i="87" s="1"/>
  <c r="G27" i="109" l="1"/>
  <c r="G28" i="109" s="1"/>
  <c r="H73" i="108"/>
  <c r="I73" i="108" s="1"/>
  <c r="J73" i="108" s="1"/>
  <c r="I74" i="87"/>
  <c r="J74" i="87" s="1"/>
  <c r="G75" i="87"/>
  <c r="H74" i="108" l="1"/>
  <c r="I74" i="108" s="1"/>
  <c r="J74" i="108" s="1"/>
  <c r="G76" i="87"/>
  <c r="I75" i="87"/>
  <c r="J75" i="87" s="1"/>
  <c r="H75" i="108" l="1"/>
  <c r="I75" i="108" s="1"/>
  <c r="J75" i="108" s="1"/>
  <c r="H76" i="87"/>
  <c r="I76" i="87" s="1"/>
  <c r="J76" i="87" s="1"/>
  <c r="G77" i="87"/>
  <c r="H76" i="108" l="1"/>
  <c r="I76" i="108" s="1"/>
  <c r="J76" i="108" s="1"/>
  <c r="G78" i="87"/>
  <c r="H77" i="87"/>
  <c r="I77" i="87" s="1"/>
  <c r="J77" i="87" s="1"/>
  <c r="H77" i="108" l="1"/>
  <c r="I77" i="108" s="1"/>
  <c r="J77" i="108" s="1"/>
  <c r="H78" i="87"/>
  <c r="I78" i="87" s="1"/>
  <c r="J78" i="87" s="1"/>
  <c r="G79" i="87"/>
  <c r="H78" i="108" l="1"/>
  <c r="I78" i="108" s="1"/>
  <c r="J78" i="108" s="1"/>
  <c r="H79" i="87"/>
  <c r="I79" i="87" s="1"/>
  <c r="J79" i="87" s="1"/>
  <c r="G80" i="87"/>
  <c r="G29" i="109" l="1"/>
  <c r="G30" i="109" s="1"/>
  <c r="H79" i="108"/>
  <c r="I79" i="108" s="1"/>
  <c r="J79" i="108" s="1"/>
  <c r="H80" i="87"/>
  <c r="I80" i="87" s="1"/>
  <c r="J80" i="87" s="1"/>
  <c r="G81" i="87"/>
  <c r="H80" i="108" l="1"/>
  <c r="I80" i="108" s="1"/>
  <c r="J80" i="108" s="1"/>
  <c r="H81" i="87"/>
  <c r="I81" i="87" s="1"/>
  <c r="J81" i="87" s="1"/>
  <c r="G82" i="87"/>
  <c r="H81" i="108" l="1"/>
  <c r="I81" i="108" s="1"/>
  <c r="J81" i="108" s="1"/>
  <c r="G83" i="87"/>
  <c r="I82" i="87"/>
  <c r="J82" i="87" s="1"/>
  <c r="H82" i="108" l="1"/>
  <c r="I82" i="108" s="1"/>
  <c r="J82" i="108" s="1"/>
  <c r="G84" i="87"/>
  <c r="I83" i="87"/>
  <c r="J83" i="87" s="1"/>
  <c r="H83" i="108" l="1"/>
  <c r="I83" i="108" s="1"/>
  <c r="J83" i="108" s="1"/>
  <c r="H84" i="87"/>
  <c r="I84" i="87" s="1"/>
  <c r="J84" i="87" s="1"/>
  <c r="G85" i="87"/>
  <c r="G31" i="109" l="1"/>
  <c r="G32" i="109" s="1"/>
  <c r="H84" i="108"/>
  <c r="I84" i="108" s="1"/>
  <c r="J84" i="108" s="1"/>
  <c r="H85" i="87"/>
  <c r="I85" i="87" s="1"/>
  <c r="J85" i="87" s="1"/>
  <c r="G86" i="87"/>
  <c r="H85" i="108" l="1"/>
  <c r="I85" i="108" s="1"/>
  <c r="J85" i="108" s="1"/>
  <c r="G87" i="87"/>
  <c r="H86" i="87"/>
  <c r="I86" i="87" s="1"/>
  <c r="J86" i="87" s="1"/>
  <c r="H86" i="108" l="1"/>
  <c r="I86" i="108" s="1"/>
  <c r="J86" i="108" s="1"/>
  <c r="G88" i="87"/>
  <c r="H87" i="87"/>
  <c r="I87" i="87" s="1"/>
  <c r="J87" i="87" s="1"/>
  <c r="H87" i="108" l="1"/>
  <c r="I87" i="108" s="1"/>
  <c r="J87" i="108" s="1"/>
  <c r="H88" i="87"/>
  <c r="I88" i="87" s="1"/>
  <c r="J88" i="87" s="1"/>
  <c r="G89" i="87"/>
  <c r="H88" i="108" l="1"/>
  <c r="I88" i="108" s="1"/>
  <c r="J88" i="108" s="1"/>
  <c r="H89" i="87"/>
  <c r="I89" i="87" s="1"/>
  <c r="J89" i="87" s="1"/>
  <c r="G90" i="87"/>
  <c r="H89" i="108" l="1"/>
  <c r="I89" i="108" s="1"/>
  <c r="J89" i="108" s="1"/>
  <c r="G91" i="87"/>
  <c r="I90" i="87"/>
  <c r="J90" i="87" s="1"/>
  <c r="H90" i="108" l="1"/>
  <c r="I90" i="108" s="1"/>
  <c r="J90" i="108" s="1"/>
  <c r="G92" i="87"/>
  <c r="I91" i="87"/>
  <c r="J91" i="87" s="1"/>
  <c r="H91" i="108" l="1"/>
  <c r="I91" i="108" s="1"/>
  <c r="J91" i="108" s="1"/>
  <c r="H92" i="87"/>
  <c r="I92" i="87" s="1"/>
  <c r="J92" i="87" s="1"/>
  <c r="G93" i="87"/>
  <c r="H92" i="108" l="1"/>
  <c r="I92" i="108" s="1"/>
  <c r="J92" i="108" s="1"/>
  <c r="H93" i="87"/>
  <c r="I93" i="87" s="1"/>
  <c r="J93" i="87" s="1"/>
  <c r="G94" i="87"/>
  <c r="H93" i="108" l="1"/>
  <c r="I93" i="108" s="1"/>
  <c r="J93" i="108" s="1"/>
  <c r="G95" i="87"/>
  <c r="H94" i="87"/>
  <c r="I94" i="87" s="1"/>
  <c r="J94" i="87" s="1"/>
  <c r="H94" i="108" l="1"/>
  <c r="I94" i="108" s="1"/>
  <c r="J94" i="108" s="1"/>
  <c r="G96" i="87"/>
  <c r="H95" i="87"/>
  <c r="I95" i="87" s="1"/>
  <c r="J95" i="87" s="1"/>
  <c r="H95" i="108" l="1"/>
  <c r="I95" i="108" s="1"/>
  <c r="J95" i="108" s="1"/>
  <c r="H96" i="87"/>
  <c r="I96" i="87" s="1"/>
  <c r="J96" i="87" s="1"/>
  <c r="G97" i="87"/>
  <c r="H97" i="108" l="1"/>
  <c r="H96" i="108"/>
  <c r="I96" i="108" s="1"/>
  <c r="J96" i="108" s="1"/>
  <c r="G98" i="87"/>
  <c r="H97" i="87"/>
  <c r="I97" i="87" s="1"/>
  <c r="J97" i="87" s="1"/>
  <c r="H33" i="109" l="1"/>
  <c r="I97" i="108"/>
  <c r="H98" i="108"/>
  <c r="G99" i="87"/>
  <c r="I98" i="87"/>
  <c r="J98" i="87" s="1"/>
  <c r="I33" i="109" l="1"/>
  <c r="J97" i="108"/>
  <c r="I98" i="108"/>
  <c r="G100" i="87"/>
  <c r="I99" i="87"/>
  <c r="J99" i="87" s="1"/>
  <c r="H100" i="87" l="1"/>
  <c r="I100" i="87" s="1"/>
  <c r="J100" i="87" s="1"/>
  <c r="G101" i="87"/>
  <c r="H101" i="87" l="1"/>
  <c r="I101" i="87" s="1"/>
  <c r="J101" i="87" s="1"/>
  <c r="G102" i="87"/>
  <c r="H102" i="87" l="1"/>
  <c r="I102" i="87" s="1"/>
  <c r="J102" i="87" s="1"/>
  <c r="G103" i="87"/>
  <c r="G104" i="87" l="1"/>
  <c r="H103" i="87"/>
  <c r="I103" i="87" s="1"/>
  <c r="J103" i="87" s="1"/>
  <c r="H104" i="87" l="1"/>
  <c r="I104" i="87" s="1"/>
  <c r="J104" i="87" s="1"/>
  <c r="G105" i="87"/>
  <c r="H105" i="87" l="1"/>
  <c r="I105" i="87" s="1"/>
  <c r="J105" i="87" s="1"/>
  <c r="G106" i="87"/>
  <c r="I106" i="87" l="1"/>
  <c r="J106" i="87" s="1"/>
  <c r="G107" i="87"/>
  <c r="I107" i="87" l="1"/>
  <c r="J107" i="87" s="1"/>
  <c r="G108" i="87"/>
  <c r="H108" i="87" l="1"/>
  <c r="I108" i="87" s="1"/>
  <c r="J108" i="87" s="1"/>
  <c r="G109" i="87"/>
  <c r="G110" i="87" l="1"/>
  <c r="H109" i="87"/>
  <c r="I109" i="87" s="1"/>
  <c r="J109" i="87" s="1"/>
  <c r="H110" i="87" l="1"/>
  <c r="I110" i="87" s="1"/>
  <c r="J110" i="87" s="1"/>
  <c r="G111" i="87"/>
  <c r="G112" i="87" l="1"/>
  <c r="H111" i="87"/>
  <c r="I111" i="87" s="1"/>
  <c r="J111" i="87" s="1"/>
  <c r="H112" i="87" l="1"/>
  <c r="I112" i="87" s="1"/>
  <c r="J112" i="87" s="1"/>
  <c r="G113" i="87"/>
  <c r="G114" i="87" s="1"/>
  <c r="G115" i="87" l="1"/>
  <c r="I114" i="87"/>
  <c r="J114" i="87" s="1"/>
  <c r="G116" i="87" l="1"/>
  <c r="H115" i="87"/>
  <c r="I115" i="87" s="1"/>
  <c r="J115" i="87" s="1"/>
  <c r="H116" i="87" l="1"/>
  <c r="I116" i="87" s="1"/>
  <c r="J116" i="87" s="1"/>
  <c r="G117" i="87"/>
  <c r="H117" i="87" l="1"/>
  <c r="I117" i="87" s="1"/>
  <c r="J117" i="87" s="1"/>
  <c r="G118" i="87"/>
  <c r="G119" i="87" l="1"/>
  <c r="H118" i="87"/>
  <c r="I118" i="87" s="1"/>
  <c r="J118" i="87" s="1"/>
  <c r="G120" i="87" l="1"/>
  <c r="H119" i="87"/>
  <c r="I119" i="87" s="1"/>
  <c r="J119" i="87" s="1"/>
  <c r="G121" i="87" l="1"/>
  <c r="H120" i="87"/>
  <c r="I120" i="87" s="1"/>
  <c r="J120" i="87" s="1"/>
  <c r="G122" i="87" l="1"/>
  <c r="H121" i="87"/>
  <c r="I121" i="87" s="1"/>
  <c r="J121" i="87" s="1"/>
  <c r="G123" i="87" l="1"/>
  <c r="H122" i="87"/>
  <c r="I122" i="87" s="1"/>
  <c r="J122" i="87" s="1"/>
  <c r="G124" i="87" l="1"/>
  <c r="H123" i="87"/>
  <c r="I123" i="87" s="1"/>
  <c r="J123" i="87" s="1"/>
  <c r="H124" i="87" l="1"/>
  <c r="I124" i="87" s="1"/>
  <c r="J124" i="87" s="1"/>
  <c r="G125" i="87"/>
  <c r="G126" i="87" l="1"/>
  <c r="H125" i="87"/>
  <c r="I125" i="87" s="1"/>
  <c r="J125" i="87" s="1"/>
  <c r="G127" i="87" l="1"/>
  <c r="H127" i="87" s="1"/>
  <c r="G2" i="107" s="1"/>
  <c r="H126" i="87"/>
  <c r="I126" i="87" s="1"/>
  <c r="J126" i="87" s="1"/>
  <c r="I127" i="87" l="1"/>
  <c r="H2" i="107" s="1"/>
  <c r="H128" i="87"/>
  <c r="G3" i="107" s="1"/>
  <c r="G4" i="107" s="1"/>
  <c r="J127" i="87" l="1"/>
  <c r="I128" i="87"/>
  <c r="H3" i="107" s="1"/>
  <c r="H4" i="107" s="1"/>
</calcChain>
</file>

<file path=xl/sharedStrings.xml><?xml version="1.0" encoding="utf-8"?>
<sst xmlns="http://schemas.openxmlformats.org/spreadsheetml/2006/main" count="597" uniqueCount="48">
  <si>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</si>
  <si>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</si>
  <si>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</si>
  <si>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</si>
  <si>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</si>
  <si>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</si>
  <si>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</si>
  <si>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</si>
  <si>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</si>
  <si>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</si>
  <si>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</si>
  <si>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</si>
  <si>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 xml:space="preserve">Total </t>
  </si>
  <si>
    <t>2 BHK</t>
  </si>
  <si>
    <t>As per Plan Comp.</t>
  </si>
  <si>
    <t>Sr.No</t>
  </si>
  <si>
    <t>Rate</t>
  </si>
  <si>
    <t>Total Value</t>
  </si>
  <si>
    <t>Final Rate</t>
  </si>
  <si>
    <t>1 BHK</t>
  </si>
  <si>
    <t>Status</t>
  </si>
  <si>
    <t xml:space="preserve">As per Builder Plan RERA Carpet Area in 
Sq. Ft.                      
</t>
  </si>
  <si>
    <t>1 RK</t>
  </si>
  <si>
    <t>Proposed</t>
  </si>
  <si>
    <t>Proposed Inventory</t>
  </si>
  <si>
    <t>Typical 1,2,3,4,5,6,7,9,10,11,12,13,14,16</t>
  </si>
  <si>
    <t>Total 8 flats</t>
  </si>
  <si>
    <t>Refuge</t>
  </si>
  <si>
    <t xml:space="preserve">1 BHK - 62                    2 BHK - 62                                           1 RK -  1                                                                                                                    </t>
  </si>
  <si>
    <t>Carpet Area in Sq.ft</t>
  </si>
  <si>
    <t>Average</t>
  </si>
  <si>
    <t>15th Floor</t>
  </si>
  <si>
    <t>Total 7 Flats</t>
  </si>
  <si>
    <t>8th Floor</t>
  </si>
  <si>
    <t>Total 6 Flats</t>
  </si>
  <si>
    <t>Description</t>
  </si>
  <si>
    <t>Flat No</t>
  </si>
  <si>
    <t>CA Sq.M.</t>
  </si>
  <si>
    <t>CA Sq. Ft.</t>
  </si>
  <si>
    <t>Cost of Construction                                 in ₹</t>
  </si>
  <si>
    <t>Expected Rent per month (After Completion)               in ₹</t>
  </si>
  <si>
    <t xml:space="preserve">Final Realizable Value after completion of flat                           (Including Car parking, GST &amp; Other Charges) in ₹
</t>
  </si>
  <si>
    <t xml:space="preserve">Realizable Value /                   Fair Market Value                        as on date in ₹
</t>
  </si>
  <si>
    <t xml:space="preserve">Rate per 
Sq. ft. on Carpet  area 
in ₹
</t>
  </si>
  <si>
    <t>Sale/Rehab</t>
  </si>
  <si>
    <t>Rehab</t>
  </si>
  <si>
    <t xml:space="preserve">Sale </t>
  </si>
  <si>
    <t>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</si>
</sst>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[$-4009]General"/>
    <numFmt numFmtId="167" formatCode="#,##0.00&quot; &quot;;&quot; (&quot;#,##0.00&quot;)&quot;;&quot; -&quot;#&quot; &quot;;@&quot; &quot;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sz val="10"/>
      <color rgb="FF000000"/>
      <name val="Arial1"/>
    </font>
    <font>
      <sz val="11"/>
      <color rgb="FF000000"/>
      <name val="Arial"/>
      <family val="2"/>
    </font>
    <font>
      <sz val="9"/>
      <name val="Arial Narrow"/>
      <family val="2"/>
    </font>
    <font>
      <b/>
      <sz val="10"/>
      <color indexed="8"/>
      <name val="Arial Narrow"/>
      <family val="2"/>
    </font>
    <font>
      <b/>
      <sz val="10"/>
      <color indexed="10"/>
      <name val="Arial Narrow"/>
      <family val="2"/>
    </font>
    <font>
      <b/>
      <sz val="7.5"/>
      <name val="Arial Narrow"/>
      <family val="2"/>
    </font>
    <font>
      <b/>
      <sz val="7.5"/>
      <color theme="1"/>
      <name val="Arial Narrow"/>
      <family val="2"/>
    </font>
    <font>
      <sz val="7.5"/>
      <color theme="1"/>
      <name val="Arial Narrow"/>
      <family val="2"/>
    </font>
    <font>
      <sz val="12"/>
      <color rgb="FFFF0000"/>
      <name val="Arial Narrow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25" fillId="0" borderId="0" applyBorder="0" applyProtection="0"/>
    <xf numFmtId="167" fontId="26" fillId="0" borderId="0" applyFont="0" applyBorder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43" fontId="15" fillId="0" borderId="0" xfId="1" applyFont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0" fontId="13" fillId="0" borderId="0" xfId="0" applyFont="1" applyAlignment="1">
      <alignment horizontal="center"/>
    </xf>
    <xf numFmtId="1" fontId="11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13" fillId="0" borderId="0" xfId="0" applyNumberFormat="1" applyFont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/>
    </xf>
    <xf numFmtId="43" fontId="11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3" fontId="1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" fontId="1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center" vertical="top" wrapText="1"/>
    </xf>
    <xf numFmtId="1" fontId="16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/>
    <xf numFmtId="0" fontId="14" fillId="0" borderId="0" xfId="0" applyFont="1"/>
    <xf numFmtId="0" fontId="2" fillId="0" borderId="0" xfId="0" applyFont="1" applyAlignment="1">
      <alignment horizontal="left"/>
    </xf>
    <xf numFmtId="1" fontId="2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/>
    <xf numFmtId="1" fontId="13" fillId="0" borderId="0" xfId="0" applyNumberFormat="1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/>
    </xf>
    <xf numFmtId="1" fontId="14" fillId="0" borderId="0" xfId="0" applyNumberFormat="1" applyFont="1"/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3" fontId="23" fillId="0" borderId="1" xfId="1" applyFont="1" applyBorder="1" applyAlignment="1">
      <alignment horizontal="center" vertical="center"/>
    </xf>
    <xf numFmtId="43" fontId="33" fillId="0" borderId="1" xfId="0" applyNumberFormat="1" applyFont="1" applyBorder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3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/>
    </xf>
    <xf numFmtId="43" fontId="33" fillId="0" borderId="0" xfId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1" fontId="34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43" fontId="33" fillId="0" borderId="0" xfId="1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1" fontId="33" fillId="0" borderId="0" xfId="0" applyNumberFormat="1" applyFont="1" applyAlignment="1">
      <alignment horizontal="center" vertical="center"/>
    </xf>
    <xf numFmtId="0" fontId="23" fillId="0" borderId="0" xfId="0" applyFont="1"/>
    <xf numFmtId="0" fontId="33" fillId="0" borderId="0" xfId="0" applyFont="1"/>
    <xf numFmtId="0" fontId="2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43" fontId="2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2" fontId="4" fillId="6" borderId="1" xfId="0" applyNumberFormat="1" applyFont="1" applyFill="1" applyBorder="1" applyAlignment="1">
      <alignment vertical="center"/>
    </xf>
    <xf numFmtId="1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vertical="center"/>
    </xf>
    <xf numFmtId="1" fontId="5" fillId="5" borderId="3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left"/>
    </xf>
    <xf numFmtId="164" fontId="11" fillId="0" borderId="1" xfId="1" applyNumberFormat="1" applyFont="1" applyBorder="1" applyAlignment="1">
      <alignment horizontal="center"/>
    </xf>
    <xf numFmtId="43" fontId="11" fillId="0" borderId="1" xfId="1" applyFont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/>
    </xf>
    <xf numFmtId="0" fontId="11" fillId="0" borderId="1" xfId="0" applyFont="1" applyBorder="1"/>
    <xf numFmtId="164" fontId="12" fillId="0" borderId="1" xfId="0" applyNumberFormat="1" applyFont="1" applyBorder="1"/>
    <xf numFmtId="43" fontId="11" fillId="0" borderId="1" xfId="1" applyFont="1" applyBorder="1"/>
    <xf numFmtId="43" fontId="11" fillId="0" borderId="0" xfId="1" applyFont="1"/>
    <xf numFmtId="0" fontId="30" fillId="2" borderId="1" xfId="0" applyFont="1" applyFill="1" applyBorder="1" applyAlignment="1">
      <alignment horizontal="center" vertical="center" wrapText="1"/>
    </xf>
    <xf numFmtId="43" fontId="30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top" wrapText="1"/>
    </xf>
  </cellXfs>
  <cellStyles count="7">
    <cellStyle name="Comma" xfId="1" builtinId="3"/>
    <cellStyle name="Comma 2" xfId="3" xr:uid="{00000000-0005-0000-0000-000001000000}"/>
    <cellStyle name="Comma 3" xfId="5" xr:uid="{6F3278CE-B968-476E-AE0B-56A9D095242A}"/>
    <cellStyle name="Comma 4" xfId="6" xr:uid="{89D41C42-A5EA-41EE-9920-DB38F4911593}"/>
    <cellStyle name="Normal" xfId="0" builtinId="0"/>
    <cellStyle name="Normal 2" xfId="2" xr:uid="{00000000-0005-0000-0000-000003000000}"/>
    <cellStyle name="Normal 3" xfId="4" xr:uid="{49F60C21-2E3B-4AB3-93FB-05273A03E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2"/>
  <sheetViews>
    <sheetView tabSelected="1" zoomScale="145" zoomScaleNormal="145" workbookViewId="0">
      <selection sqref="A1:L1"/>
    </sheetView>
  </sheetViews>
  <sheetFormatPr defaultRowHeight="16.5"/>
  <cols>
    <col min="1" max="1" width="4" style="30" customWidth="1"/>
    <col min="2" max="2" width="5.140625" style="29" customWidth="1"/>
    <col min="3" max="3" width="4.42578125" style="29" customWidth="1"/>
    <col min="4" max="4" width="7.28515625" style="14" customWidth="1"/>
    <col min="5" max="5" width="7.140625" style="15" customWidth="1"/>
    <col min="6" max="6" width="6.5703125" style="14" customWidth="1"/>
    <col min="7" max="7" width="7.140625" style="30" customWidth="1"/>
    <col min="8" max="8" width="12.7109375" style="30" customWidth="1"/>
    <col min="9" max="9" width="12.42578125" style="30" customWidth="1"/>
    <col min="10" max="10" width="9.42578125" style="140" customWidth="1"/>
    <col min="11" max="11" width="11" style="30" customWidth="1"/>
    <col min="12" max="12" width="9.140625" style="145"/>
    <col min="13" max="13" width="11.7109375" style="63" customWidth="1"/>
    <col min="14" max="14" width="11.28515625" style="63" customWidth="1"/>
    <col min="15" max="15" width="9.5703125" style="63" customWidth="1"/>
    <col min="16" max="16" width="9.28515625" style="64" customWidth="1"/>
    <col min="17" max="18" width="9.140625" style="63"/>
    <col min="19" max="20" width="14.85546875" style="63" customWidth="1"/>
    <col min="21" max="25" width="9.140625" style="63"/>
    <col min="26" max="26" width="16.140625" style="63" customWidth="1"/>
    <col min="27" max="16384" width="9.140625" style="63"/>
  </cols>
  <sheetData>
    <row r="1" spans="1:17" ht="31.5" customHeight="1">
      <c r="A1" s="147" t="s">
        <v>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7" ht="76.5" customHeight="1">
      <c r="A2" s="132" t="s">
        <v>1</v>
      </c>
      <c r="B2" s="132" t="s">
        <v>0</v>
      </c>
      <c r="C2" s="132" t="s">
        <v>2</v>
      </c>
      <c r="D2" s="132" t="s">
        <v>14</v>
      </c>
      <c r="E2" s="132" t="s">
        <v>21</v>
      </c>
      <c r="F2" s="132" t="s">
        <v>11</v>
      </c>
      <c r="G2" s="132" t="s">
        <v>43</v>
      </c>
      <c r="H2" s="132" t="s">
        <v>42</v>
      </c>
      <c r="I2" s="141" t="s">
        <v>41</v>
      </c>
      <c r="J2" s="142" t="s">
        <v>40</v>
      </c>
      <c r="K2" s="132" t="s">
        <v>39</v>
      </c>
      <c r="L2" s="143" t="s">
        <v>44</v>
      </c>
    </row>
    <row r="3" spans="1:17" ht="16.5" customHeight="1">
      <c r="A3" s="5">
        <v>1</v>
      </c>
      <c r="B3" s="9">
        <v>101</v>
      </c>
      <c r="C3" s="6">
        <v>1</v>
      </c>
      <c r="D3" s="8" t="s">
        <v>13</v>
      </c>
      <c r="E3" s="7">
        <v>589</v>
      </c>
      <c r="F3" s="6">
        <f>E3*1.1</f>
        <v>647.90000000000009</v>
      </c>
      <c r="G3" s="5">
        <v>23000</v>
      </c>
      <c r="H3" s="133">
        <f t="shared" ref="H3:H65" si="0">E3*G3</f>
        <v>13547000</v>
      </c>
      <c r="I3" s="134">
        <f>ROUND(H3*1.05,0)</f>
        <v>14224350</v>
      </c>
      <c r="J3" s="152">
        <f>MROUND((I3*0.03/12),500)</f>
        <v>35500</v>
      </c>
      <c r="K3" s="136">
        <f>F3*3000</f>
        <v>1943700.0000000002</v>
      </c>
      <c r="L3" s="144" t="s">
        <v>46</v>
      </c>
      <c r="M3" s="65"/>
      <c r="N3" s="2"/>
      <c r="P3" s="66"/>
      <c r="Q3" s="66"/>
    </row>
    <row r="4" spans="1:17" ht="16.5" customHeight="1">
      <c r="A4" s="5">
        <v>2</v>
      </c>
      <c r="B4" s="9">
        <v>102</v>
      </c>
      <c r="C4" s="6">
        <v>1</v>
      </c>
      <c r="D4" s="8" t="s">
        <v>13</v>
      </c>
      <c r="E4" s="7">
        <v>636</v>
      </c>
      <c r="F4" s="6">
        <f t="shared" ref="F4:F67" si="1">E4*1.1</f>
        <v>699.6</v>
      </c>
      <c r="G4" s="5">
        <v>23000</v>
      </c>
      <c r="H4" s="133">
        <v>0</v>
      </c>
      <c r="I4" s="134">
        <f t="shared" ref="I4:I67" si="2">ROUND(H4*1.05,0)</f>
        <v>0</v>
      </c>
      <c r="J4" s="152">
        <f t="shared" ref="J4:J67" si="3">MROUND((I4*0.03/12),500)</f>
        <v>0</v>
      </c>
      <c r="K4" s="136">
        <f t="shared" ref="K4:K67" si="4">F4*3000</f>
        <v>2098800</v>
      </c>
      <c r="L4" s="144" t="s">
        <v>45</v>
      </c>
      <c r="M4" s="65"/>
      <c r="N4" s="2"/>
      <c r="P4" s="66"/>
      <c r="Q4" s="66"/>
    </row>
    <row r="5" spans="1:17" s="68" customFormat="1" ht="16.5" customHeight="1">
      <c r="A5" s="5">
        <v>3</v>
      </c>
      <c r="B5" s="9">
        <v>103</v>
      </c>
      <c r="C5" s="6">
        <v>1</v>
      </c>
      <c r="D5" s="8" t="s">
        <v>13</v>
      </c>
      <c r="E5" s="7">
        <v>636</v>
      </c>
      <c r="F5" s="6">
        <f t="shared" si="1"/>
        <v>699.6</v>
      </c>
      <c r="G5" s="5">
        <v>23000</v>
      </c>
      <c r="H5" s="133">
        <v>0</v>
      </c>
      <c r="I5" s="134">
        <f t="shared" si="2"/>
        <v>0</v>
      </c>
      <c r="J5" s="152">
        <f t="shared" si="3"/>
        <v>0</v>
      </c>
      <c r="K5" s="136">
        <f t="shared" si="4"/>
        <v>2098800</v>
      </c>
      <c r="L5" s="5" t="s">
        <v>45</v>
      </c>
      <c r="M5" s="67"/>
      <c r="N5" s="17"/>
      <c r="P5" s="69"/>
      <c r="Q5" s="69"/>
    </row>
    <row r="6" spans="1:17" ht="16.5" customHeight="1">
      <c r="A6" s="5">
        <v>4</v>
      </c>
      <c r="B6" s="9">
        <v>104</v>
      </c>
      <c r="C6" s="6">
        <v>1</v>
      </c>
      <c r="D6" s="8" t="s">
        <v>13</v>
      </c>
      <c r="E6" s="7">
        <v>589</v>
      </c>
      <c r="F6" s="6">
        <f t="shared" si="1"/>
        <v>647.90000000000009</v>
      </c>
      <c r="G6" s="5">
        <v>23000</v>
      </c>
      <c r="H6" s="133">
        <f t="shared" si="0"/>
        <v>13547000</v>
      </c>
      <c r="I6" s="134">
        <f t="shared" si="2"/>
        <v>14224350</v>
      </c>
      <c r="J6" s="152">
        <f t="shared" si="3"/>
        <v>35500</v>
      </c>
      <c r="K6" s="136">
        <f t="shared" si="4"/>
        <v>1943700.0000000002</v>
      </c>
      <c r="L6" s="144" t="s">
        <v>47</v>
      </c>
      <c r="N6" s="3"/>
      <c r="Q6" s="50"/>
    </row>
    <row r="7" spans="1:17" ht="16.5" customHeight="1">
      <c r="A7" s="5">
        <v>5</v>
      </c>
      <c r="B7" s="9">
        <v>105</v>
      </c>
      <c r="C7" s="6">
        <v>1</v>
      </c>
      <c r="D7" s="7" t="s">
        <v>19</v>
      </c>
      <c r="E7" s="7">
        <v>431</v>
      </c>
      <c r="F7" s="6">
        <f t="shared" si="1"/>
        <v>474.1</v>
      </c>
      <c r="G7" s="5">
        <v>23000</v>
      </c>
      <c r="H7" s="133">
        <f t="shared" si="0"/>
        <v>9913000</v>
      </c>
      <c r="I7" s="134">
        <f t="shared" si="2"/>
        <v>10408650</v>
      </c>
      <c r="J7" s="152">
        <f t="shared" si="3"/>
        <v>26000</v>
      </c>
      <c r="K7" s="136">
        <f t="shared" si="4"/>
        <v>1422300</v>
      </c>
      <c r="L7" s="144" t="s">
        <v>47</v>
      </c>
      <c r="N7" s="3"/>
      <c r="Q7" s="50"/>
    </row>
    <row r="8" spans="1:17" ht="17.25" customHeight="1">
      <c r="A8" s="5">
        <v>6</v>
      </c>
      <c r="B8" s="9">
        <v>106</v>
      </c>
      <c r="C8" s="6">
        <v>1</v>
      </c>
      <c r="D8" s="7" t="s">
        <v>19</v>
      </c>
      <c r="E8" s="7">
        <v>461</v>
      </c>
      <c r="F8" s="6">
        <f t="shared" si="1"/>
        <v>507.1</v>
      </c>
      <c r="G8" s="5">
        <v>23000</v>
      </c>
      <c r="H8" s="133">
        <f t="shared" si="0"/>
        <v>10603000</v>
      </c>
      <c r="I8" s="134">
        <f t="shared" si="2"/>
        <v>11133150</v>
      </c>
      <c r="J8" s="152">
        <f t="shared" si="3"/>
        <v>28000</v>
      </c>
      <c r="K8" s="136">
        <f t="shared" si="4"/>
        <v>1521300</v>
      </c>
      <c r="L8" s="144" t="s">
        <v>47</v>
      </c>
      <c r="Q8" s="50"/>
    </row>
    <row r="9" spans="1:17" ht="16.5" customHeight="1">
      <c r="A9" s="5">
        <v>7</v>
      </c>
      <c r="B9" s="9">
        <v>107</v>
      </c>
      <c r="C9" s="6">
        <v>1</v>
      </c>
      <c r="D9" s="7" t="s">
        <v>19</v>
      </c>
      <c r="E9" s="7">
        <v>461</v>
      </c>
      <c r="F9" s="6">
        <f t="shared" si="1"/>
        <v>507.1</v>
      </c>
      <c r="G9" s="5">
        <v>23000</v>
      </c>
      <c r="H9" s="133">
        <f t="shared" si="0"/>
        <v>10603000</v>
      </c>
      <c r="I9" s="134">
        <f t="shared" si="2"/>
        <v>11133150</v>
      </c>
      <c r="J9" s="152">
        <f t="shared" si="3"/>
        <v>28000</v>
      </c>
      <c r="K9" s="136">
        <f t="shared" si="4"/>
        <v>1521300</v>
      </c>
      <c r="L9" s="144" t="s">
        <v>47</v>
      </c>
      <c r="Q9" s="70"/>
    </row>
    <row r="10" spans="1:17" ht="16.5" customHeight="1">
      <c r="A10" s="5">
        <v>8</v>
      </c>
      <c r="B10" s="9">
        <v>108</v>
      </c>
      <c r="C10" s="6">
        <v>1</v>
      </c>
      <c r="D10" s="7" t="s">
        <v>19</v>
      </c>
      <c r="E10" s="7">
        <v>431</v>
      </c>
      <c r="F10" s="6">
        <f t="shared" si="1"/>
        <v>474.1</v>
      </c>
      <c r="G10" s="5">
        <v>23000</v>
      </c>
      <c r="H10" s="133">
        <f t="shared" si="0"/>
        <v>9913000</v>
      </c>
      <c r="I10" s="134">
        <f t="shared" si="2"/>
        <v>10408650</v>
      </c>
      <c r="J10" s="152">
        <f t="shared" si="3"/>
        <v>26000</v>
      </c>
      <c r="K10" s="136">
        <f t="shared" si="4"/>
        <v>1422300</v>
      </c>
      <c r="L10" s="144" t="s">
        <v>47</v>
      </c>
      <c r="Q10" s="50"/>
    </row>
    <row r="11" spans="1:17" ht="16.5" customHeight="1">
      <c r="A11" s="5">
        <v>9</v>
      </c>
      <c r="B11" s="8">
        <v>201</v>
      </c>
      <c r="C11" s="8">
        <v>2</v>
      </c>
      <c r="D11" s="8" t="s">
        <v>13</v>
      </c>
      <c r="E11" s="7">
        <v>589</v>
      </c>
      <c r="F11" s="6">
        <f t="shared" si="1"/>
        <v>647.90000000000009</v>
      </c>
      <c r="G11" s="5">
        <f>G10+60</f>
        <v>23060</v>
      </c>
      <c r="H11" s="133">
        <f t="shared" si="0"/>
        <v>13582340</v>
      </c>
      <c r="I11" s="134">
        <f t="shared" si="2"/>
        <v>14261457</v>
      </c>
      <c r="J11" s="152">
        <f t="shared" si="3"/>
        <v>35500</v>
      </c>
      <c r="K11" s="136">
        <f t="shared" si="4"/>
        <v>1943700.0000000002</v>
      </c>
      <c r="L11" s="144" t="s">
        <v>46</v>
      </c>
      <c r="Q11" s="50"/>
    </row>
    <row r="12" spans="1:17" ht="16.5" customHeight="1">
      <c r="A12" s="5">
        <v>10</v>
      </c>
      <c r="B12" s="8">
        <v>202</v>
      </c>
      <c r="C12" s="8">
        <v>2</v>
      </c>
      <c r="D12" s="8" t="s">
        <v>13</v>
      </c>
      <c r="E12" s="7">
        <v>636</v>
      </c>
      <c r="F12" s="6">
        <f t="shared" si="1"/>
        <v>699.6</v>
      </c>
      <c r="G12" s="5">
        <f t="shared" ref="G12:G18" si="5">G11</f>
        <v>23060</v>
      </c>
      <c r="H12" s="133">
        <v>0</v>
      </c>
      <c r="I12" s="134">
        <f t="shared" si="2"/>
        <v>0</v>
      </c>
      <c r="J12" s="152">
        <f t="shared" si="3"/>
        <v>0</v>
      </c>
      <c r="K12" s="136">
        <f t="shared" si="4"/>
        <v>2098800</v>
      </c>
      <c r="L12" s="144" t="s">
        <v>45</v>
      </c>
      <c r="Q12" s="50"/>
    </row>
    <row r="13" spans="1:17" ht="16.5" customHeight="1">
      <c r="A13" s="5">
        <v>11</v>
      </c>
      <c r="B13" s="8">
        <v>203</v>
      </c>
      <c r="C13" s="8">
        <v>2</v>
      </c>
      <c r="D13" s="8" t="s">
        <v>13</v>
      </c>
      <c r="E13" s="7">
        <v>636</v>
      </c>
      <c r="F13" s="6">
        <f t="shared" si="1"/>
        <v>699.6</v>
      </c>
      <c r="G13" s="5">
        <f t="shared" si="5"/>
        <v>23060</v>
      </c>
      <c r="H13" s="133">
        <v>0</v>
      </c>
      <c r="I13" s="134">
        <f t="shared" si="2"/>
        <v>0</v>
      </c>
      <c r="J13" s="152">
        <f t="shared" si="3"/>
        <v>0</v>
      </c>
      <c r="K13" s="136">
        <f t="shared" si="4"/>
        <v>2098800</v>
      </c>
      <c r="L13" s="5" t="s">
        <v>45</v>
      </c>
      <c r="Q13" s="50"/>
    </row>
    <row r="14" spans="1:17" ht="15" customHeight="1">
      <c r="A14" s="5">
        <v>12</v>
      </c>
      <c r="B14" s="8">
        <v>204</v>
      </c>
      <c r="C14" s="8">
        <v>2</v>
      </c>
      <c r="D14" s="8" t="s">
        <v>13</v>
      </c>
      <c r="E14" s="7">
        <v>589</v>
      </c>
      <c r="F14" s="6">
        <f t="shared" si="1"/>
        <v>647.90000000000009</v>
      </c>
      <c r="G14" s="5">
        <f t="shared" si="5"/>
        <v>23060</v>
      </c>
      <c r="H14" s="133">
        <f t="shared" si="0"/>
        <v>13582340</v>
      </c>
      <c r="I14" s="134">
        <f t="shared" si="2"/>
        <v>14261457</v>
      </c>
      <c r="J14" s="152">
        <f t="shared" si="3"/>
        <v>35500</v>
      </c>
      <c r="K14" s="136">
        <f t="shared" si="4"/>
        <v>1943700.0000000002</v>
      </c>
      <c r="L14" s="144" t="s">
        <v>47</v>
      </c>
    </row>
    <row r="15" spans="1:17" s="1" customFormat="1" ht="15" customHeight="1">
      <c r="A15" s="5">
        <v>13</v>
      </c>
      <c r="B15" s="8">
        <v>205</v>
      </c>
      <c r="C15" s="8">
        <v>2</v>
      </c>
      <c r="D15" s="7" t="s">
        <v>19</v>
      </c>
      <c r="E15" s="7">
        <v>431</v>
      </c>
      <c r="F15" s="6">
        <f t="shared" si="1"/>
        <v>474.1</v>
      </c>
      <c r="G15" s="5">
        <f t="shared" si="5"/>
        <v>23060</v>
      </c>
      <c r="H15" s="133">
        <f t="shared" si="0"/>
        <v>9938860</v>
      </c>
      <c r="I15" s="134">
        <f t="shared" si="2"/>
        <v>10435803</v>
      </c>
      <c r="J15" s="152">
        <f t="shared" si="3"/>
        <v>26000</v>
      </c>
      <c r="K15" s="136">
        <f t="shared" si="4"/>
        <v>1422300</v>
      </c>
      <c r="L15" s="144" t="s">
        <v>47</v>
      </c>
      <c r="P15" s="71"/>
    </row>
    <row r="16" spans="1:17" s="1" customFormat="1" ht="15" customHeight="1">
      <c r="A16" s="5">
        <v>14</v>
      </c>
      <c r="B16" s="8">
        <v>206</v>
      </c>
      <c r="C16" s="8">
        <v>2</v>
      </c>
      <c r="D16" s="7" t="s">
        <v>19</v>
      </c>
      <c r="E16" s="7">
        <v>461</v>
      </c>
      <c r="F16" s="6">
        <f t="shared" si="1"/>
        <v>507.1</v>
      </c>
      <c r="G16" s="5">
        <f t="shared" si="5"/>
        <v>23060</v>
      </c>
      <c r="H16" s="133">
        <f t="shared" si="0"/>
        <v>10630660</v>
      </c>
      <c r="I16" s="134">
        <f t="shared" si="2"/>
        <v>11162193</v>
      </c>
      <c r="J16" s="152">
        <f t="shared" si="3"/>
        <v>28000</v>
      </c>
      <c r="K16" s="136">
        <f t="shared" si="4"/>
        <v>1521300</v>
      </c>
      <c r="L16" s="144" t="s">
        <v>47</v>
      </c>
      <c r="P16" s="71"/>
    </row>
    <row r="17" spans="1:16" s="16" customFormat="1" ht="15" customHeight="1">
      <c r="A17" s="5">
        <v>15</v>
      </c>
      <c r="B17" s="8">
        <v>207</v>
      </c>
      <c r="C17" s="8">
        <v>2</v>
      </c>
      <c r="D17" s="7" t="s">
        <v>19</v>
      </c>
      <c r="E17" s="7">
        <v>461</v>
      </c>
      <c r="F17" s="6">
        <f t="shared" si="1"/>
        <v>507.1</v>
      </c>
      <c r="G17" s="5">
        <f t="shared" si="5"/>
        <v>23060</v>
      </c>
      <c r="H17" s="133">
        <f t="shared" si="0"/>
        <v>10630660</v>
      </c>
      <c r="I17" s="134">
        <f t="shared" si="2"/>
        <v>11162193</v>
      </c>
      <c r="J17" s="152">
        <f t="shared" si="3"/>
        <v>28000</v>
      </c>
      <c r="K17" s="136">
        <f t="shared" si="4"/>
        <v>1521300</v>
      </c>
      <c r="L17" s="144" t="s">
        <v>47</v>
      </c>
    </row>
    <row r="18" spans="1:16" ht="15" customHeight="1">
      <c r="A18" s="5">
        <v>16</v>
      </c>
      <c r="B18" s="8">
        <v>208</v>
      </c>
      <c r="C18" s="8">
        <v>2</v>
      </c>
      <c r="D18" s="7" t="s">
        <v>19</v>
      </c>
      <c r="E18" s="7">
        <v>431</v>
      </c>
      <c r="F18" s="6">
        <f t="shared" si="1"/>
        <v>474.1</v>
      </c>
      <c r="G18" s="5">
        <f t="shared" si="5"/>
        <v>23060</v>
      </c>
      <c r="H18" s="133">
        <f t="shared" si="0"/>
        <v>9938860</v>
      </c>
      <c r="I18" s="134">
        <f t="shared" si="2"/>
        <v>10435803</v>
      </c>
      <c r="J18" s="152">
        <f t="shared" si="3"/>
        <v>26000</v>
      </c>
      <c r="K18" s="136">
        <f t="shared" si="4"/>
        <v>1422300</v>
      </c>
      <c r="L18" s="144" t="s">
        <v>47</v>
      </c>
    </row>
    <row r="19" spans="1:16" ht="15" customHeight="1">
      <c r="A19" s="5">
        <v>17</v>
      </c>
      <c r="B19" s="8">
        <v>301</v>
      </c>
      <c r="C19" s="8">
        <v>3</v>
      </c>
      <c r="D19" s="8" t="s">
        <v>13</v>
      </c>
      <c r="E19" s="7">
        <v>589</v>
      </c>
      <c r="F19" s="6">
        <f t="shared" si="1"/>
        <v>647.90000000000009</v>
      </c>
      <c r="G19" s="5">
        <f>G18+60</f>
        <v>23120</v>
      </c>
      <c r="H19" s="133">
        <f t="shared" si="0"/>
        <v>13617680</v>
      </c>
      <c r="I19" s="134">
        <f t="shared" si="2"/>
        <v>14298564</v>
      </c>
      <c r="J19" s="152">
        <f t="shared" si="3"/>
        <v>35500</v>
      </c>
      <c r="K19" s="136">
        <f t="shared" si="4"/>
        <v>1943700.0000000002</v>
      </c>
      <c r="L19" s="144" t="s">
        <v>46</v>
      </c>
    </row>
    <row r="20" spans="1:16" ht="16.5" customHeight="1">
      <c r="A20" s="5">
        <v>18</v>
      </c>
      <c r="B20" s="8">
        <v>302</v>
      </c>
      <c r="C20" s="8">
        <v>3</v>
      </c>
      <c r="D20" s="8" t="s">
        <v>13</v>
      </c>
      <c r="E20" s="7">
        <v>636</v>
      </c>
      <c r="F20" s="6">
        <f t="shared" si="1"/>
        <v>699.6</v>
      </c>
      <c r="G20" s="5">
        <f t="shared" ref="G20:G26" si="6">G19</f>
        <v>23120</v>
      </c>
      <c r="H20" s="133">
        <v>0</v>
      </c>
      <c r="I20" s="134">
        <f t="shared" si="2"/>
        <v>0</v>
      </c>
      <c r="J20" s="152">
        <f t="shared" si="3"/>
        <v>0</v>
      </c>
      <c r="K20" s="136">
        <f t="shared" si="4"/>
        <v>2098800</v>
      </c>
      <c r="L20" s="144" t="s">
        <v>45</v>
      </c>
      <c r="P20" s="72"/>
    </row>
    <row r="21" spans="1:16" ht="16.5" customHeight="1">
      <c r="A21" s="5">
        <v>19</v>
      </c>
      <c r="B21" s="8">
        <v>303</v>
      </c>
      <c r="C21" s="8">
        <v>3</v>
      </c>
      <c r="D21" s="8" t="s">
        <v>13</v>
      </c>
      <c r="E21" s="7">
        <v>636</v>
      </c>
      <c r="F21" s="6">
        <f t="shared" si="1"/>
        <v>699.6</v>
      </c>
      <c r="G21" s="5">
        <f t="shared" si="6"/>
        <v>23120</v>
      </c>
      <c r="H21" s="133">
        <v>0</v>
      </c>
      <c r="I21" s="134">
        <f t="shared" si="2"/>
        <v>0</v>
      </c>
      <c r="J21" s="152">
        <f t="shared" si="3"/>
        <v>0</v>
      </c>
      <c r="K21" s="136">
        <f t="shared" si="4"/>
        <v>2098800</v>
      </c>
      <c r="L21" s="5" t="s">
        <v>45</v>
      </c>
      <c r="P21" s="72"/>
    </row>
    <row r="22" spans="1:16" ht="16.5" customHeight="1">
      <c r="A22" s="5">
        <v>20</v>
      </c>
      <c r="B22" s="8">
        <v>304</v>
      </c>
      <c r="C22" s="8">
        <v>3</v>
      </c>
      <c r="D22" s="8" t="s">
        <v>13</v>
      </c>
      <c r="E22" s="7">
        <v>589</v>
      </c>
      <c r="F22" s="6">
        <f t="shared" si="1"/>
        <v>647.90000000000009</v>
      </c>
      <c r="G22" s="5">
        <f t="shared" si="6"/>
        <v>23120</v>
      </c>
      <c r="H22" s="133">
        <f t="shared" si="0"/>
        <v>13617680</v>
      </c>
      <c r="I22" s="134">
        <f t="shared" si="2"/>
        <v>14298564</v>
      </c>
      <c r="J22" s="152">
        <f t="shared" si="3"/>
        <v>35500</v>
      </c>
      <c r="K22" s="136">
        <f t="shared" si="4"/>
        <v>1943700.0000000002</v>
      </c>
      <c r="L22" s="144" t="s">
        <v>47</v>
      </c>
      <c r="P22" s="72"/>
    </row>
    <row r="23" spans="1:16" ht="16.5" customHeight="1">
      <c r="A23" s="5">
        <v>21</v>
      </c>
      <c r="B23" s="8">
        <v>305</v>
      </c>
      <c r="C23" s="8">
        <v>3</v>
      </c>
      <c r="D23" s="7" t="s">
        <v>19</v>
      </c>
      <c r="E23" s="7">
        <v>431</v>
      </c>
      <c r="F23" s="6">
        <f t="shared" si="1"/>
        <v>474.1</v>
      </c>
      <c r="G23" s="5">
        <f t="shared" si="6"/>
        <v>23120</v>
      </c>
      <c r="H23" s="133">
        <f t="shared" si="0"/>
        <v>9964720</v>
      </c>
      <c r="I23" s="134">
        <f t="shared" si="2"/>
        <v>10462956</v>
      </c>
      <c r="J23" s="152">
        <f t="shared" si="3"/>
        <v>26000</v>
      </c>
      <c r="K23" s="136">
        <f t="shared" si="4"/>
        <v>1422300</v>
      </c>
      <c r="L23" s="144" t="s">
        <v>47</v>
      </c>
      <c r="P23" s="72"/>
    </row>
    <row r="24" spans="1:16" ht="16.5" customHeight="1">
      <c r="A24" s="5">
        <v>22</v>
      </c>
      <c r="B24" s="8">
        <v>306</v>
      </c>
      <c r="C24" s="8">
        <v>3</v>
      </c>
      <c r="D24" s="7" t="s">
        <v>19</v>
      </c>
      <c r="E24" s="7">
        <v>461</v>
      </c>
      <c r="F24" s="6">
        <f t="shared" si="1"/>
        <v>507.1</v>
      </c>
      <c r="G24" s="5">
        <f t="shared" si="6"/>
        <v>23120</v>
      </c>
      <c r="H24" s="133">
        <f t="shared" si="0"/>
        <v>10658320</v>
      </c>
      <c r="I24" s="134">
        <f t="shared" si="2"/>
        <v>11191236</v>
      </c>
      <c r="J24" s="152">
        <f t="shared" si="3"/>
        <v>28000</v>
      </c>
      <c r="K24" s="136">
        <f t="shared" si="4"/>
        <v>1521300</v>
      </c>
      <c r="L24" s="144" t="s">
        <v>47</v>
      </c>
      <c r="P24" s="72"/>
    </row>
    <row r="25" spans="1:16" ht="16.5" customHeight="1">
      <c r="A25" s="5">
        <v>23</v>
      </c>
      <c r="B25" s="8">
        <v>307</v>
      </c>
      <c r="C25" s="8">
        <v>3</v>
      </c>
      <c r="D25" s="7" t="s">
        <v>19</v>
      </c>
      <c r="E25" s="7">
        <v>461</v>
      </c>
      <c r="F25" s="6">
        <f t="shared" si="1"/>
        <v>507.1</v>
      </c>
      <c r="G25" s="5">
        <f t="shared" si="6"/>
        <v>23120</v>
      </c>
      <c r="H25" s="133">
        <f t="shared" si="0"/>
        <v>10658320</v>
      </c>
      <c r="I25" s="134">
        <f t="shared" si="2"/>
        <v>11191236</v>
      </c>
      <c r="J25" s="152">
        <f t="shared" si="3"/>
        <v>28000</v>
      </c>
      <c r="K25" s="136">
        <f t="shared" si="4"/>
        <v>1521300</v>
      </c>
      <c r="L25" s="144" t="s">
        <v>47</v>
      </c>
      <c r="P25" s="72"/>
    </row>
    <row r="26" spans="1:16" ht="16.5" customHeight="1">
      <c r="A26" s="5">
        <v>24</v>
      </c>
      <c r="B26" s="8">
        <v>308</v>
      </c>
      <c r="C26" s="8">
        <v>3</v>
      </c>
      <c r="D26" s="7" t="s">
        <v>19</v>
      </c>
      <c r="E26" s="7">
        <v>431</v>
      </c>
      <c r="F26" s="6">
        <f t="shared" si="1"/>
        <v>474.1</v>
      </c>
      <c r="G26" s="5">
        <f t="shared" si="6"/>
        <v>23120</v>
      </c>
      <c r="H26" s="133">
        <f t="shared" si="0"/>
        <v>9964720</v>
      </c>
      <c r="I26" s="134">
        <f t="shared" si="2"/>
        <v>10462956</v>
      </c>
      <c r="J26" s="152">
        <f t="shared" si="3"/>
        <v>26000</v>
      </c>
      <c r="K26" s="136">
        <f t="shared" si="4"/>
        <v>1422300</v>
      </c>
      <c r="L26" s="144" t="s">
        <v>47</v>
      </c>
      <c r="P26" s="72"/>
    </row>
    <row r="27" spans="1:16" ht="16.5" customHeight="1">
      <c r="A27" s="5">
        <v>25</v>
      </c>
      <c r="B27" s="8">
        <v>401</v>
      </c>
      <c r="C27" s="8">
        <v>4</v>
      </c>
      <c r="D27" s="8" t="s">
        <v>13</v>
      </c>
      <c r="E27" s="7">
        <v>589</v>
      </c>
      <c r="F27" s="6">
        <f t="shared" si="1"/>
        <v>647.90000000000009</v>
      </c>
      <c r="G27" s="5">
        <f>G26+60</f>
        <v>23180</v>
      </c>
      <c r="H27" s="133">
        <f t="shared" si="0"/>
        <v>13653020</v>
      </c>
      <c r="I27" s="134">
        <f t="shared" si="2"/>
        <v>14335671</v>
      </c>
      <c r="J27" s="152">
        <f t="shared" si="3"/>
        <v>36000</v>
      </c>
      <c r="K27" s="136">
        <f t="shared" si="4"/>
        <v>1943700.0000000002</v>
      </c>
      <c r="L27" s="144" t="s">
        <v>46</v>
      </c>
      <c r="P27" s="72"/>
    </row>
    <row r="28" spans="1:16" ht="16.5" customHeight="1">
      <c r="A28" s="5">
        <v>26</v>
      </c>
      <c r="B28" s="8">
        <v>402</v>
      </c>
      <c r="C28" s="8">
        <v>4</v>
      </c>
      <c r="D28" s="8" t="s">
        <v>13</v>
      </c>
      <c r="E28" s="7">
        <v>636</v>
      </c>
      <c r="F28" s="6">
        <f t="shared" si="1"/>
        <v>699.6</v>
      </c>
      <c r="G28" s="5">
        <f t="shared" ref="G28:G34" si="7">G27</f>
        <v>23180</v>
      </c>
      <c r="H28" s="133">
        <v>0</v>
      </c>
      <c r="I28" s="134">
        <f t="shared" si="2"/>
        <v>0</v>
      </c>
      <c r="J28" s="152">
        <f t="shared" si="3"/>
        <v>0</v>
      </c>
      <c r="K28" s="136">
        <f t="shared" si="4"/>
        <v>2098800</v>
      </c>
      <c r="L28" s="144" t="s">
        <v>45</v>
      </c>
      <c r="P28" s="72"/>
    </row>
    <row r="29" spans="1:16" ht="16.5" customHeight="1">
      <c r="A29" s="5">
        <v>27</v>
      </c>
      <c r="B29" s="8">
        <v>403</v>
      </c>
      <c r="C29" s="8">
        <v>4</v>
      </c>
      <c r="D29" s="8" t="s">
        <v>13</v>
      </c>
      <c r="E29" s="7">
        <v>636</v>
      </c>
      <c r="F29" s="6">
        <f t="shared" si="1"/>
        <v>699.6</v>
      </c>
      <c r="G29" s="5">
        <f t="shared" si="7"/>
        <v>23180</v>
      </c>
      <c r="H29" s="133">
        <v>0</v>
      </c>
      <c r="I29" s="134">
        <f t="shared" si="2"/>
        <v>0</v>
      </c>
      <c r="J29" s="152">
        <f t="shared" si="3"/>
        <v>0</v>
      </c>
      <c r="K29" s="136">
        <f t="shared" si="4"/>
        <v>2098800</v>
      </c>
      <c r="L29" s="5" t="s">
        <v>45</v>
      </c>
      <c r="P29" s="72"/>
    </row>
    <row r="30" spans="1:16" ht="15" customHeight="1">
      <c r="A30" s="5">
        <v>28</v>
      </c>
      <c r="B30" s="8">
        <v>404</v>
      </c>
      <c r="C30" s="8">
        <v>4</v>
      </c>
      <c r="D30" s="8" t="s">
        <v>13</v>
      </c>
      <c r="E30" s="7">
        <v>589</v>
      </c>
      <c r="F30" s="6">
        <f t="shared" si="1"/>
        <v>647.90000000000009</v>
      </c>
      <c r="G30" s="5">
        <f t="shared" si="7"/>
        <v>23180</v>
      </c>
      <c r="H30" s="133">
        <f t="shared" si="0"/>
        <v>13653020</v>
      </c>
      <c r="I30" s="134">
        <f t="shared" si="2"/>
        <v>14335671</v>
      </c>
      <c r="J30" s="152">
        <f t="shared" si="3"/>
        <v>36000</v>
      </c>
      <c r="K30" s="136">
        <f t="shared" si="4"/>
        <v>1943700.0000000002</v>
      </c>
      <c r="L30" s="144" t="s">
        <v>47</v>
      </c>
    </row>
    <row r="31" spans="1:16" ht="15" customHeight="1">
      <c r="A31" s="5">
        <v>29</v>
      </c>
      <c r="B31" s="8">
        <v>405</v>
      </c>
      <c r="C31" s="8">
        <v>4</v>
      </c>
      <c r="D31" s="7" t="s">
        <v>19</v>
      </c>
      <c r="E31" s="7">
        <v>431</v>
      </c>
      <c r="F31" s="6">
        <f t="shared" si="1"/>
        <v>474.1</v>
      </c>
      <c r="G31" s="5">
        <f t="shared" si="7"/>
        <v>23180</v>
      </c>
      <c r="H31" s="133">
        <f t="shared" si="0"/>
        <v>9990580</v>
      </c>
      <c r="I31" s="134">
        <f t="shared" si="2"/>
        <v>10490109</v>
      </c>
      <c r="J31" s="152">
        <f t="shared" si="3"/>
        <v>26000</v>
      </c>
      <c r="K31" s="136">
        <f t="shared" si="4"/>
        <v>1422300</v>
      </c>
      <c r="L31" s="144" t="s">
        <v>47</v>
      </c>
    </row>
    <row r="32" spans="1:16" ht="15" customHeight="1">
      <c r="A32" s="5">
        <v>30</v>
      </c>
      <c r="B32" s="8">
        <v>406</v>
      </c>
      <c r="C32" s="8">
        <v>4</v>
      </c>
      <c r="D32" s="7" t="s">
        <v>19</v>
      </c>
      <c r="E32" s="7">
        <v>461</v>
      </c>
      <c r="F32" s="6">
        <f t="shared" si="1"/>
        <v>507.1</v>
      </c>
      <c r="G32" s="5">
        <f t="shared" si="7"/>
        <v>23180</v>
      </c>
      <c r="H32" s="133">
        <f t="shared" si="0"/>
        <v>10685980</v>
      </c>
      <c r="I32" s="134">
        <f t="shared" si="2"/>
        <v>11220279</v>
      </c>
      <c r="J32" s="152">
        <f t="shared" si="3"/>
        <v>28000</v>
      </c>
      <c r="K32" s="136">
        <f t="shared" si="4"/>
        <v>1521300</v>
      </c>
      <c r="L32" s="144" t="s">
        <v>47</v>
      </c>
    </row>
    <row r="33" spans="1:12" ht="15" customHeight="1">
      <c r="A33" s="5">
        <v>31</v>
      </c>
      <c r="B33" s="8">
        <v>407</v>
      </c>
      <c r="C33" s="8">
        <v>4</v>
      </c>
      <c r="D33" s="7" t="s">
        <v>19</v>
      </c>
      <c r="E33" s="7">
        <v>461</v>
      </c>
      <c r="F33" s="6">
        <f t="shared" si="1"/>
        <v>507.1</v>
      </c>
      <c r="G33" s="5">
        <f t="shared" si="7"/>
        <v>23180</v>
      </c>
      <c r="H33" s="133">
        <f t="shared" si="0"/>
        <v>10685980</v>
      </c>
      <c r="I33" s="134">
        <f t="shared" si="2"/>
        <v>11220279</v>
      </c>
      <c r="J33" s="152">
        <f t="shared" si="3"/>
        <v>28000</v>
      </c>
      <c r="K33" s="136">
        <f t="shared" si="4"/>
        <v>1521300</v>
      </c>
      <c r="L33" s="144" t="s">
        <v>47</v>
      </c>
    </row>
    <row r="34" spans="1:12" ht="15" customHeight="1">
      <c r="A34" s="5">
        <v>32</v>
      </c>
      <c r="B34" s="8">
        <v>408</v>
      </c>
      <c r="C34" s="8">
        <v>4</v>
      </c>
      <c r="D34" s="7" t="s">
        <v>19</v>
      </c>
      <c r="E34" s="7">
        <v>431</v>
      </c>
      <c r="F34" s="6">
        <f t="shared" si="1"/>
        <v>474.1</v>
      </c>
      <c r="G34" s="5">
        <f t="shared" si="7"/>
        <v>23180</v>
      </c>
      <c r="H34" s="133">
        <f t="shared" si="0"/>
        <v>9990580</v>
      </c>
      <c r="I34" s="134">
        <f t="shared" si="2"/>
        <v>10490109</v>
      </c>
      <c r="J34" s="152">
        <f t="shared" si="3"/>
        <v>26000</v>
      </c>
      <c r="K34" s="136">
        <f t="shared" si="4"/>
        <v>1422300</v>
      </c>
      <c r="L34" s="144" t="s">
        <v>47</v>
      </c>
    </row>
    <row r="35" spans="1:12" ht="15" customHeight="1">
      <c r="A35" s="5">
        <v>33</v>
      </c>
      <c r="B35" s="8">
        <v>501</v>
      </c>
      <c r="C35" s="8">
        <v>5</v>
      </c>
      <c r="D35" s="8" t="s">
        <v>13</v>
      </c>
      <c r="E35" s="7">
        <v>589</v>
      </c>
      <c r="F35" s="6">
        <f t="shared" si="1"/>
        <v>647.90000000000009</v>
      </c>
      <c r="G35" s="5">
        <f>G34+60</f>
        <v>23240</v>
      </c>
      <c r="H35" s="133">
        <f t="shared" si="0"/>
        <v>13688360</v>
      </c>
      <c r="I35" s="134">
        <f t="shared" si="2"/>
        <v>14372778</v>
      </c>
      <c r="J35" s="152">
        <f t="shared" si="3"/>
        <v>36000</v>
      </c>
      <c r="K35" s="136">
        <f t="shared" si="4"/>
        <v>1943700.0000000002</v>
      </c>
      <c r="L35" s="144" t="s">
        <v>46</v>
      </c>
    </row>
    <row r="36" spans="1:12" ht="15" customHeight="1">
      <c r="A36" s="5">
        <v>34</v>
      </c>
      <c r="B36" s="8">
        <v>502</v>
      </c>
      <c r="C36" s="8">
        <v>5</v>
      </c>
      <c r="D36" s="8" t="s">
        <v>13</v>
      </c>
      <c r="E36" s="7">
        <v>636</v>
      </c>
      <c r="F36" s="6">
        <f t="shared" si="1"/>
        <v>699.6</v>
      </c>
      <c r="G36" s="5">
        <f t="shared" ref="G36:G42" si="8">G35</f>
        <v>23240</v>
      </c>
      <c r="H36" s="133">
        <v>0</v>
      </c>
      <c r="I36" s="134">
        <f t="shared" si="2"/>
        <v>0</v>
      </c>
      <c r="J36" s="152">
        <f t="shared" si="3"/>
        <v>0</v>
      </c>
      <c r="K36" s="136">
        <f t="shared" si="4"/>
        <v>2098800</v>
      </c>
      <c r="L36" s="144" t="s">
        <v>45</v>
      </c>
    </row>
    <row r="37" spans="1:12" ht="15" customHeight="1">
      <c r="A37" s="5">
        <v>35</v>
      </c>
      <c r="B37" s="8">
        <v>503</v>
      </c>
      <c r="C37" s="8">
        <v>5</v>
      </c>
      <c r="D37" s="8" t="s">
        <v>13</v>
      </c>
      <c r="E37" s="7">
        <v>636</v>
      </c>
      <c r="F37" s="6">
        <f t="shared" si="1"/>
        <v>699.6</v>
      </c>
      <c r="G37" s="5">
        <f t="shared" si="8"/>
        <v>23240</v>
      </c>
      <c r="H37" s="133">
        <v>0</v>
      </c>
      <c r="I37" s="134">
        <f t="shared" si="2"/>
        <v>0</v>
      </c>
      <c r="J37" s="152">
        <f t="shared" si="3"/>
        <v>0</v>
      </c>
      <c r="K37" s="136">
        <f t="shared" si="4"/>
        <v>2098800</v>
      </c>
      <c r="L37" s="5" t="s">
        <v>45</v>
      </c>
    </row>
    <row r="38" spans="1:12" ht="15" customHeight="1">
      <c r="A38" s="5">
        <v>36</v>
      </c>
      <c r="B38" s="8">
        <v>504</v>
      </c>
      <c r="C38" s="8">
        <v>5</v>
      </c>
      <c r="D38" s="8" t="s">
        <v>13</v>
      </c>
      <c r="E38" s="7">
        <v>589</v>
      </c>
      <c r="F38" s="6">
        <f t="shared" si="1"/>
        <v>647.90000000000009</v>
      </c>
      <c r="G38" s="5">
        <f t="shared" si="8"/>
        <v>23240</v>
      </c>
      <c r="H38" s="133">
        <f t="shared" si="0"/>
        <v>13688360</v>
      </c>
      <c r="I38" s="134">
        <f t="shared" si="2"/>
        <v>14372778</v>
      </c>
      <c r="J38" s="152">
        <f t="shared" si="3"/>
        <v>36000</v>
      </c>
      <c r="K38" s="136">
        <f t="shared" si="4"/>
        <v>1943700.0000000002</v>
      </c>
      <c r="L38" s="144" t="s">
        <v>47</v>
      </c>
    </row>
    <row r="39" spans="1:12" ht="15" customHeight="1">
      <c r="A39" s="5">
        <v>37</v>
      </c>
      <c r="B39" s="8">
        <v>505</v>
      </c>
      <c r="C39" s="8">
        <v>5</v>
      </c>
      <c r="D39" s="7" t="s">
        <v>19</v>
      </c>
      <c r="E39" s="7">
        <v>431</v>
      </c>
      <c r="F39" s="6">
        <f t="shared" si="1"/>
        <v>474.1</v>
      </c>
      <c r="G39" s="5">
        <f t="shared" si="8"/>
        <v>23240</v>
      </c>
      <c r="H39" s="133">
        <f t="shared" si="0"/>
        <v>10016440</v>
      </c>
      <c r="I39" s="134">
        <f t="shared" si="2"/>
        <v>10517262</v>
      </c>
      <c r="J39" s="152">
        <f t="shared" si="3"/>
        <v>26500</v>
      </c>
      <c r="K39" s="136">
        <f t="shared" si="4"/>
        <v>1422300</v>
      </c>
      <c r="L39" s="144" t="s">
        <v>47</v>
      </c>
    </row>
    <row r="40" spans="1:12" ht="15" customHeight="1">
      <c r="A40" s="5">
        <v>38</v>
      </c>
      <c r="B40" s="8">
        <v>506</v>
      </c>
      <c r="C40" s="8">
        <v>5</v>
      </c>
      <c r="D40" s="7" t="s">
        <v>19</v>
      </c>
      <c r="E40" s="7">
        <v>461</v>
      </c>
      <c r="F40" s="6">
        <f t="shared" si="1"/>
        <v>507.1</v>
      </c>
      <c r="G40" s="5">
        <f t="shared" si="8"/>
        <v>23240</v>
      </c>
      <c r="H40" s="133">
        <f t="shared" si="0"/>
        <v>10713640</v>
      </c>
      <c r="I40" s="134">
        <f t="shared" si="2"/>
        <v>11249322</v>
      </c>
      <c r="J40" s="152">
        <f t="shared" si="3"/>
        <v>28000</v>
      </c>
      <c r="K40" s="136">
        <f t="shared" si="4"/>
        <v>1521300</v>
      </c>
      <c r="L40" s="144" t="s">
        <v>47</v>
      </c>
    </row>
    <row r="41" spans="1:12" ht="15" customHeight="1">
      <c r="A41" s="5">
        <v>39</v>
      </c>
      <c r="B41" s="8">
        <v>507</v>
      </c>
      <c r="C41" s="8">
        <v>5</v>
      </c>
      <c r="D41" s="7" t="s">
        <v>19</v>
      </c>
      <c r="E41" s="7">
        <v>461</v>
      </c>
      <c r="F41" s="6">
        <f t="shared" si="1"/>
        <v>507.1</v>
      </c>
      <c r="G41" s="5">
        <f t="shared" si="8"/>
        <v>23240</v>
      </c>
      <c r="H41" s="133">
        <f t="shared" si="0"/>
        <v>10713640</v>
      </c>
      <c r="I41" s="134">
        <f t="shared" si="2"/>
        <v>11249322</v>
      </c>
      <c r="J41" s="152">
        <f t="shared" si="3"/>
        <v>28000</v>
      </c>
      <c r="K41" s="136">
        <f t="shared" si="4"/>
        <v>1521300</v>
      </c>
      <c r="L41" s="144" t="s">
        <v>47</v>
      </c>
    </row>
    <row r="42" spans="1:12" ht="15" customHeight="1">
      <c r="A42" s="5">
        <v>40</v>
      </c>
      <c r="B42" s="8">
        <v>508</v>
      </c>
      <c r="C42" s="8">
        <v>5</v>
      </c>
      <c r="D42" s="7" t="s">
        <v>19</v>
      </c>
      <c r="E42" s="7">
        <v>431</v>
      </c>
      <c r="F42" s="6">
        <f t="shared" si="1"/>
        <v>474.1</v>
      </c>
      <c r="G42" s="5">
        <f t="shared" si="8"/>
        <v>23240</v>
      </c>
      <c r="H42" s="133">
        <f t="shared" si="0"/>
        <v>10016440</v>
      </c>
      <c r="I42" s="134">
        <f t="shared" si="2"/>
        <v>10517262</v>
      </c>
      <c r="J42" s="152">
        <f t="shared" si="3"/>
        <v>26500</v>
      </c>
      <c r="K42" s="136">
        <f t="shared" si="4"/>
        <v>1422300</v>
      </c>
      <c r="L42" s="144" t="s">
        <v>47</v>
      </c>
    </row>
    <row r="43" spans="1:12" ht="15" customHeight="1">
      <c r="A43" s="5">
        <v>41</v>
      </c>
      <c r="B43" s="8">
        <v>601</v>
      </c>
      <c r="C43" s="8">
        <v>6</v>
      </c>
      <c r="D43" s="8" t="s">
        <v>13</v>
      </c>
      <c r="E43" s="7">
        <v>589</v>
      </c>
      <c r="F43" s="6">
        <f t="shared" si="1"/>
        <v>647.90000000000009</v>
      </c>
      <c r="G43" s="5">
        <f>G42+60</f>
        <v>23300</v>
      </c>
      <c r="H43" s="133">
        <f t="shared" si="0"/>
        <v>13723700</v>
      </c>
      <c r="I43" s="134">
        <f t="shared" si="2"/>
        <v>14409885</v>
      </c>
      <c r="J43" s="152">
        <f t="shared" si="3"/>
        <v>36000</v>
      </c>
      <c r="K43" s="136">
        <f t="shared" si="4"/>
        <v>1943700.0000000002</v>
      </c>
      <c r="L43" s="144" t="s">
        <v>46</v>
      </c>
    </row>
    <row r="44" spans="1:12" ht="15" customHeight="1">
      <c r="A44" s="5">
        <v>42</v>
      </c>
      <c r="B44" s="8">
        <v>602</v>
      </c>
      <c r="C44" s="8">
        <v>6</v>
      </c>
      <c r="D44" s="8" t="s">
        <v>13</v>
      </c>
      <c r="E44" s="7">
        <v>636</v>
      </c>
      <c r="F44" s="6">
        <f t="shared" si="1"/>
        <v>699.6</v>
      </c>
      <c r="G44" s="5">
        <f t="shared" ref="G44:G50" si="9">G43</f>
        <v>23300</v>
      </c>
      <c r="H44" s="133">
        <v>0</v>
      </c>
      <c r="I44" s="134">
        <f t="shared" si="2"/>
        <v>0</v>
      </c>
      <c r="J44" s="152">
        <f t="shared" si="3"/>
        <v>0</v>
      </c>
      <c r="K44" s="136">
        <f t="shared" si="4"/>
        <v>2098800</v>
      </c>
      <c r="L44" s="144" t="s">
        <v>45</v>
      </c>
    </row>
    <row r="45" spans="1:12" ht="15" customHeight="1">
      <c r="A45" s="5">
        <v>43</v>
      </c>
      <c r="B45" s="8">
        <v>603</v>
      </c>
      <c r="C45" s="8">
        <v>6</v>
      </c>
      <c r="D45" s="8" t="s">
        <v>13</v>
      </c>
      <c r="E45" s="7">
        <v>636</v>
      </c>
      <c r="F45" s="6">
        <f t="shared" si="1"/>
        <v>699.6</v>
      </c>
      <c r="G45" s="5">
        <f t="shared" si="9"/>
        <v>23300</v>
      </c>
      <c r="H45" s="133">
        <v>0</v>
      </c>
      <c r="I45" s="134">
        <f t="shared" si="2"/>
        <v>0</v>
      </c>
      <c r="J45" s="152">
        <f t="shared" si="3"/>
        <v>0</v>
      </c>
      <c r="K45" s="136">
        <f t="shared" si="4"/>
        <v>2098800</v>
      </c>
      <c r="L45" s="5" t="s">
        <v>45</v>
      </c>
    </row>
    <row r="46" spans="1:12" ht="15" customHeight="1">
      <c r="A46" s="5">
        <v>44</v>
      </c>
      <c r="B46" s="8">
        <v>604</v>
      </c>
      <c r="C46" s="8">
        <v>6</v>
      </c>
      <c r="D46" s="8" t="s">
        <v>13</v>
      </c>
      <c r="E46" s="7">
        <v>589</v>
      </c>
      <c r="F46" s="6">
        <f t="shared" si="1"/>
        <v>647.90000000000009</v>
      </c>
      <c r="G46" s="5">
        <f t="shared" si="9"/>
        <v>23300</v>
      </c>
      <c r="H46" s="133">
        <f t="shared" si="0"/>
        <v>13723700</v>
      </c>
      <c r="I46" s="134">
        <f t="shared" si="2"/>
        <v>14409885</v>
      </c>
      <c r="J46" s="152">
        <f t="shared" si="3"/>
        <v>36000</v>
      </c>
      <c r="K46" s="136">
        <f t="shared" si="4"/>
        <v>1943700.0000000002</v>
      </c>
      <c r="L46" s="144" t="s">
        <v>47</v>
      </c>
    </row>
    <row r="47" spans="1:12" ht="15" customHeight="1">
      <c r="A47" s="5">
        <v>45</v>
      </c>
      <c r="B47" s="8">
        <v>605</v>
      </c>
      <c r="C47" s="8">
        <v>6</v>
      </c>
      <c r="D47" s="7" t="s">
        <v>19</v>
      </c>
      <c r="E47" s="7">
        <v>431</v>
      </c>
      <c r="F47" s="6">
        <f t="shared" si="1"/>
        <v>474.1</v>
      </c>
      <c r="G47" s="5">
        <f t="shared" si="9"/>
        <v>23300</v>
      </c>
      <c r="H47" s="133">
        <f t="shared" si="0"/>
        <v>10042300</v>
      </c>
      <c r="I47" s="134">
        <f t="shared" si="2"/>
        <v>10544415</v>
      </c>
      <c r="J47" s="152">
        <f t="shared" si="3"/>
        <v>26500</v>
      </c>
      <c r="K47" s="136">
        <f t="shared" si="4"/>
        <v>1422300</v>
      </c>
      <c r="L47" s="144" t="s">
        <v>47</v>
      </c>
    </row>
    <row r="48" spans="1:12" ht="15" customHeight="1">
      <c r="A48" s="5">
        <v>46</v>
      </c>
      <c r="B48" s="8">
        <v>606</v>
      </c>
      <c r="C48" s="8">
        <v>6</v>
      </c>
      <c r="D48" s="7" t="s">
        <v>19</v>
      </c>
      <c r="E48" s="7">
        <v>461</v>
      </c>
      <c r="F48" s="6">
        <f t="shared" si="1"/>
        <v>507.1</v>
      </c>
      <c r="G48" s="5">
        <f t="shared" si="9"/>
        <v>23300</v>
      </c>
      <c r="H48" s="133">
        <f t="shared" si="0"/>
        <v>10741300</v>
      </c>
      <c r="I48" s="134">
        <f t="shared" si="2"/>
        <v>11278365</v>
      </c>
      <c r="J48" s="152">
        <f t="shared" si="3"/>
        <v>28000</v>
      </c>
      <c r="K48" s="136">
        <f t="shared" si="4"/>
        <v>1521300</v>
      </c>
      <c r="L48" s="144" t="s">
        <v>47</v>
      </c>
    </row>
    <row r="49" spans="1:12" ht="15" customHeight="1">
      <c r="A49" s="5">
        <v>47</v>
      </c>
      <c r="B49" s="8">
        <v>607</v>
      </c>
      <c r="C49" s="8">
        <v>6</v>
      </c>
      <c r="D49" s="7" t="s">
        <v>19</v>
      </c>
      <c r="E49" s="7">
        <v>461</v>
      </c>
      <c r="F49" s="6">
        <f t="shared" si="1"/>
        <v>507.1</v>
      </c>
      <c r="G49" s="5">
        <f t="shared" si="9"/>
        <v>23300</v>
      </c>
      <c r="H49" s="133">
        <f t="shared" si="0"/>
        <v>10741300</v>
      </c>
      <c r="I49" s="134">
        <f t="shared" si="2"/>
        <v>11278365</v>
      </c>
      <c r="J49" s="152">
        <f t="shared" si="3"/>
        <v>28000</v>
      </c>
      <c r="K49" s="136">
        <f t="shared" si="4"/>
        <v>1521300</v>
      </c>
      <c r="L49" s="144" t="s">
        <v>47</v>
      </c>
    </row>
    <row r="50" spans="1:12" ht="15" customHeight="1">
      <c r="A50" s="5">
        <v>48</v>
      </c>
      <c r="B50" s="8">
        <v>608</v>
      </c>
      <c r="C50" s="8">
        <v>6</v>
      </c>
      <c r="D50" s="7" t="s">
        <v>19</v>
      </c>
      <c r="E50" s="7">
        <v>431</v>
      </c>
      <c r="F50" s="6">
        <f t="shared" si="1"/>
        <v>474.1</v>
      </c>
      <c r="G50" s="5">
        <f t="shared" si="9"/>
        <v>23300</v>
      </c>
      <c r="H50" s="133">
        <f t="shared" si="0"/>
        <v>10042300</v>
      </c>
      <c r="I50" s="134">
        <f t="shared" si="2"/>
        <v>10544415</v>
      </c>
      <c r="J50" s="152">
        <f t="shared" si="3"/>
        <v>26500</v>
      </c>
      <c r="K50" s="136">
        <f t="shared" si="4"/>
        <v>1422300</v>
      </c>
      <c r="L50" s="144" t="s">
        <v>47</v>
      </c>
    </row>
    <row r="51" spans="1:12" s="68" customFormat="1" ht="15" customHeight="1">
      <c r="A51" s="5">
        <v>49</v>
      </c>
      <c r="B51" s="8">
        <v>701</v>
      </c>
      <c r="C51" s="8">
        <v>7</v>
      </c>
      <c r="D51" s="8" t="s">
        <v>13</v>
      </c>
      <c r="E51" s="8">
        <v>589</v>
      </c>
      <c r="F51" s="6">
        <f t="shared" si="1"/>
        <v>647.90000000000009</v>
      </c>
      <c r="G51" s="5">
        <f>G50+60</f>
        <v>23360</v>
      </c>
      <c r="H51" s="133">
        <f t="shared" si="0"/>
        <v>13759040</v>
      </c>
      <c r="I51" s="134">
        <f t="shared" si="2"/>
        <v>14446992</v>
      </c>
      <c r="J51" s="152">
        <f t="shared" si="3"/>
        <v>36000</v>
      </c>
      <c r="K51" s="136">
        <f t="shared" si="4"/>
        <v>1943700.0000000002</v>
      </c>
      <c r="L51" s="144" t="s">
        <v>46</v>
      </c>
    </row>
    <row r="52" spans="1:12" ht="15" customHeight="1">
      <c r="A52" s="5">
        <v>50</v>
      </c>
      <c r="B52" s="8">
        <v>702</v>
      </c>
      <c r="C52" s="8">
        <v>7</v>
      </c>
      <c r="D52" s="8" t="s">
        <v>13</v>
      </c>
      <c r="E52" s="7">
        <v>636</v>
      </c>
      <c r="F52" s="6">
        <f t="shared" si="1"/>
        <v>699.6</v>
      </c>
      <c r="G52" s="5">
        <f t="shared" ref="G52:G58" si="10">G51</f>
        <v>23360</v>
      </c>
      <c r="H52" s="133">
        <v>0</v>
      </c>
      <c r="I52" s="134">
        <f t="shared" si="2"/>
        <v>0</v>
      </c>
      <c r="J52" s="152">
        <f t="shared" si="3"/>
        <v>0</v>
      </c>
      <c r="K52" s="136">
        <f t="shared" si="4"/>
        <v>2098800</v>
      </c>
      <c r="L52" s="144" t="s">
        <v>45</v>
      </c>
    </row>
    <row r="53" spans="1:12" ht="15" customHeight="1">
      <c r="A53" s="5">
        <v>51</v>
      </c>
      <c r="B53" s="8">
        <v>703</v>
      </c>
      <c r="C53" s="8">
        <v>7</v>
      </c>
      <c r="D53" s="8" t="s">
        <v>13</v>
      </c>
      <c r="E53" s="7">
        <v>636</v>
      </c>
      <c r="F53" s="6">
        <f t="shared" si="1"/>
        <v>699.6</v>
      </c>
      <c r="G53" s="5">
        <f t="shared" si="10"/>
        <v>23360</v>
      </c>
      <c r="H53" s="133">
        <v>0</v>
      </c>
      <c r="I53" s="134">
        <f t="shared" si="2"/>
        <v>0</v>
      </c>
      <c r="J53" s="152">
        <f t="shared" si="3"/>
        <v>0</v>
      </c>
      <c r="K53" s="136">
        <f t="shared" si="4"/>
        <v>2098800</v>
      </c>
      <c r="L53" s="5" t="s">
        <v>45</v>
      </c>
    </row>
    <row r="54" spans="1:12" ht="15" customHeight="1">
      <c r="A54" s="5">
        <v>52</v>
      </c>
      <c r="B54" s="8">
        <v>704</v>
      </c>
      <c r="C54" s="8">
        <v>7</v>
      </c>
      <c r="D54" s="8" t="s">
        <v>13</v>
      </c>
      <c r="E54" s="7">
        <v>589</v>
      </c>
      <c r="F54" s="6">
        <f t="shared" si="1"/>
        <v>647.90000000000009</v>
      </c>
      <c r="G54" s="5">
        <f t="shared" si="10"/>
        <v>23360</v>
      </c>
      <c r="H54" s="133">
        <f t="shared" si="0"/>
        <v>13759040</v>
      </c>
      <c r="I54" s="134">
        <f t="shared" si="2"/>
        <v>14446992</v>
      </c>
      <c r="J54" s="152">
        <f t="shared" si="3"/>
        <v>36000</v>
      </c>
      <c r="K54" s="136">
        <f t="shared" si="4"/>
        <v>1943700.0000000002</v>
      </c>
      <c r="L54" s="144" t="s">
        <v>47</v>
      </c>
    </row>
    <row r="55" spans="1:12" ht="15" customHeight="1">
      <c r="A55" s="5">
        <v>53</v>
      </c>
      <c r="B55" s="8">
        <v>705</v>
      </c>
      <c r="C55" s="8">
        <v>7</v>
      </c>
      <c r="D55" s="7" t="s">
        <v>19</v>
      </c>
      <c r="E55" s="7">
        <v>431</v>
      </c>
      <c r="F55" s="6">
        <f t="shared" si="1"/>
        <v>474.1</v>
      </c>
      <c r="G55" s="5">
        <f t="shared" si="10"/>
        <v>23360</v>
      </c>
      <c r="H55" s="133">
        <f t="shared" si="0"/>
        <v>10068160</v>
      </c>
      <c r="I55" s="134">
        <f t="shared" si="2"/>
        <v>10571568</v>
      </c>
      <c r="J55" s="152">
        <f t="shared" si="3"/>
        <v>26500</v>
      </c>
      <c r="K55" s="136">
        <f t="shared" si="4"/>
        <v>1422300</v>
      </c>
      <c r="L55" s="144" t="s">
        <v>47</v>
      </c>
    </row>
    <row r="56" spans="1:12" ht="15" customHeight="1">
      <c r="A56" s="5">
        <v>54</v>
      </c>
      <c r="B56" s="8">
        <v>706</v>
      </c>
      <c r="C56" s="8">
        <v>7</v>
      </c>
      <c r="D56" s="7" t="s">
        <v>19</v>
      </c>
      <c r="E56" s="7">
        <v>461</v>
      </c>
      <c r="F56" s="6">
        <f t="shared" si="1"/>
        <v>507.1</v>
      </c>
      <c r="G56" s="5">
        <f t="shared" si="10"/>
        <v>23360</v>
      </c>
      <c r="H56" s="133">
        <f t="shared" si="0"/>
        <v>10768960</v>
      </c>
      <c r="I56" s="134">
        <f t="shared" si="2"/>
        <v>11307408</v>
      </c>
      <c r="J56" s="152">
        <f t="shared" si="3"/>
        <v>28500</v>
      </c>
      <c r="K56" s="136">
        <f t="shared" si="4"/>
        <v>1521300</v>
      </c>
      <c r="L56" s="144" t="s">
        <v>47</v>
      </c>
    </row>
    <row r="57" spans="1:12" ht="15" customHeight="1">
      <c r="A57" s="5">
        <v>55</v>
      </c>
      <c r="B57" s="8">
        <v>707</v>
      </c>
      <c r="C57" s="8">
        <v>7</v>
      </c>
      <c r="D57" s="7" t="s">
        <v>19</v>
      </c>
      <c r="E57" s="7">
        <v>461</v>
      </c>
      <c r="F57" s="6">
        <f t="shared" si="1"/>
        <v>507.1</v>
      </c>
      <c r="G57" s="5">
        <f t="shared" si="10"/>
        <v>23360</v>
      </c>
      <c r="H57" s="133">
        <f t="shared" si="0"/>
        <v>10768960</v>
      </c>
      <c r="I57" s="134">
        <f t="shared" si="2"/>
        <v>11307408</v>
      </c>
      <c r="J57" s="152">
        <f t="shared" si="3"/>
        <v>28500</v>
      </c>
      <c r="K57" s="136">
        <f t="shared" si="4"/>
        <v>1521300</v>
      </c>
      <c r="L57" s="144" t="s">
        <v>47</v>
      </c>
    </row>
    <row r="58" spans="1:12" ht="15" customHeight="1">
      <c r="A58" s="5">
        <v>56</v>
      </c>
      <c r="B58" s="8">
        <v>708</v>
      </c>
      <c r="C58" s="8">
        <v>7</v>
      </c>
      <c r="D58" s="7" t="s">
        <v>19</v>
      </c>
      <c r="E58" s="7">
        <v>431</v>
      </c>
      <c r="F58" s="6">
        <f t="shared" si="1"/>
        <v>474.1</v>
      </c>
      <c r="G58" s="5">
        <f t="shared" si="10"/>
        <v>23360</v>
      </c>
      <c r="H58" s="133">
        <f t="shared" si="0"/>
        <v>10068160</v>
      </c>
      <c r="I58" s="134">
        <f t="shared" si="2"/>
        <v>10571568</v>
      </c>
      <c r="J58" s="152">
        <f t="shared" si="3"/>
        <v>26500</v>
      </c>
      <c r="K58" s="136">
        <f t="shared" si="4"/>
        <v>1422300</v>
      </c>
      <c r="L58" s="144" t="s">
        <v>47</v>
      </c>
    </row>
    <row r="59" spans="1:12" ht="15" customHeight="1">
      <c r="A59" s="5">
        <v>57</v>
      </c>
      <c r="B59" s="8">
        <v>802</v>
      </c>
      <c r="C59" s="8">
        <v>8</v>
      </c>
      <c r="D59" s="8" t="s">
        <v>13</v>
      </c>
      <c r="E59" s="7">
        <v>636</v>
      </c>
      <c r="F59" s="6">
        <f t="shared" si="1"/>
        <v>699.6</v>
      </c>
      <c r="G59" s="5">
        <f>G58+60</f>
        <v>23420</v>
      </c>
      <c r="H59" s="133">
        <v>0</v>
      </c>
      <c r="I59" s="134">
        <f t="shared" si="2"/>
        <v>0</v>
      </c>
      <c r="J59" s="152">
        <f t="shared" si="3"/>
        <v>0</v>
      </c>
      <c r="K59" s="136">
        <f t="shared" si="4"/>
        <v>2098800</v>
      </c>
      <c r="L59" s="144" t="s">
        <v>45</v>
      </c>
    </row>
    <row r="60" spans="1:12" ht="15" customHeight="1">
      <c r="A60" s="5">
        <v>58</v>
      </c>
      <c r="B60" s="8">
        <v>803</v>
      </c>
      <c r="C60" s="8">
        <v>8</v>
      </c>
      <c r="D60" s="8" t="s">
        <v>13</v>
      </c>
      <c r="E60" s="7">
        <v>636</v>
      </c>
      <c r="F60" s="6">
        <f t="shared" si="1"/>
        <v>699.6</v>
      </c>
      <c r="G60" s="5">
        <f>G59</f>
        <v>23420</v>
      </c>
      <c r="H60" s="133">
        <v>0</v>
      </c>
      <c r="I60" s="134">
        <f t="shared" si="2"/>
        <v>0</v>
      </c>
      <c r="J60" s="152">
        <f t="shared" si="3"/>
        <v>0</v>
      </c>
      <c r="K60" s="136">
        <f t="shared" si="4"/>
        <v>2098800</v>
      </c>
      <c r="L60" s="144" t="s">
        <v>45</v>
      </c>
    </row>
    <row r="61" spans="1:12" ht="15" customHeight="1">
      <c r="A61" s="5">
        <v>59</v>
      </c>
      <c r="B61" s="8">
        <v>804</v>
      </c>
      <c r="C61" s="8">
        <v>8</v>
      </c>
      <c r="D61" s="8" t="s">
        <v>13</v>
      </c>
      <c r="E61" s="7">
        <v>589</v>
      </c>
      <c r="F61" s="6">
        <f t="shared" si="1"/>
        <v>647.90000000000009</v>
      </c>
      <c r="G61" s="5">
        <f>G60</f>
        <v>23420</v>
      </c>
      <c r="H61" s="133">
        <f t="shared" si="0"/>
        <v>13794380</v>
      </c>
      <c r="I61" s="134">
        <f t="shared" si="2"/>
        <v>14484099</v>
      </c>
      <c r="J61" s="152">
        <f t="shared" si="3"/>
        <v>36000</v>
      </c>
      <c r="K61" s="136">
        <f t="shared" si="4"/>
        <v>1943700.0000000002</v>
      </c>
      <c r="L61" s="144" t="s">
        <v>47</v>
      </c>
    </row>
    <row r="62" spans="1:12" ht="15" customHeight="1">
      <c r="A62" s="5">
        <v>60</v>
      </c>
      <c r="B62" s="8">
        <v>805</v>
      </c>
      <c r="C62" s="8">
        <v>8</v>
      </c>
      <c r="D62" s="7" t="s">
        <v>19</v>
      </c>
      <c r="E62" s="7">
        <v>431</v>
      </c>
      <c r="F62" s="6">
        <f t="shared" si="1"/>
        <v>474.1</v>
      </c>
      <c r="G62" s="5">
        <f>G61</f>
        <v>23420</v>
      </c>
      <c r="H62" s="133">
        <f t="shared" si="0"/>
        <v>10094020</v>
      </c>
      <c r="I62" s="134">
        <f t="shared" si="2"/>
        <v>10598721</v>
      </c>
      <c r="J62" s="152">
        <f t="shared" si="3"/>
        <v>26500</v>
      </c>
      <c r="K62" s="136">
        <f t="shared" si="4"/>
        <v>1422300</v>
      </c>
      <c r="L62" s="144" t="s">
        <v>47</v>
      </c>
    </row>
    <row r="63" spans="1:12" ht="15" customHeight="1">
      <c r="A63" s="5">
        <v>61</v>
      </c>
      <c r="B63" s="8">
        <v>806</v>
      </c>
      <c r="C63" s="8">
        <v>8</v>
      </c>
      <c r="D63" s="7" t="s">
        <v>19</v>
      </c>
      <c r="E63" s="7">
        <v>461</v>
      </c>
      <c r="F63" s="6">
        <f t="shared" si="1"/>
        <v>507.1</v>
      </c>
      <c r="G63" s="5">
        <f>G62</f>
        <v>23420</v>
      </c>
      <c r="H63" s="133">
        <f t="shared" si="0"/>
        <v>10796620</v>
      </c>
      <c r="I63" s="134">
        <f t="shared" si="2"/>
        <v>11336451</v>
      </c>
      <c r="J63" s="152">
        <f t="shared" si="3"/>
        <v>28500</v>
      </c>
      <c r="K63" s="136">
        <f t="shared" si="4"/>
        <v>1521300</v>
      </c>
      <c r="L63" s="144" t="s">
        <v>47</v>
      </c>
    </row>
    <row r="64" spans="1:12" ht="15" customHeight="1">
      <c r="A64" s="5">
        <v>62</v>
      </c>
      <c r="B64" s="8">
        <v>807</v>
      </c>
      <c r="C64" s="8">
        <v>8</v>
      </c>
      <c r="D64" s="7" t="s">
        <v>22</v>
      </c>
      <c r="E64" s="7">
        <v>274</v>
      </c>
      <c r="F64" s="6">
        <f t="shared" si="1"/>
        <v>301.40000000000003</v>
      </c>
      <c r="G64" s="5">
        <f>G63</f>
        <v>23420</v>
      </c>
      <c r="H64" s="133">
        <f t="shared" si="0"/>
        <v>6417080</v>
      </c>
      <c r="I64" s="134">
        <f t="shared" si="2"/>
        <v>6737934</v>
      </c>
      <c r="J64" s="152">
        <f t="shared" si="3"/>
        <v>17000</v>
      </c>
      <c r="K64" s="136">
        <f t="shared" si="4"/>
        <v>904200.00000000012</v>
      </c>
      <c r="L64" s="144" t="s">
        <v>47</v>
      </c>
    </row>
    <row r="65" spans="1:12" ht="15" customHeight="1">
      <c r="A65" s="5">
        <v>63</v>
      </c>
      <c r="B65" s="8">
        <v>901</v>
      </c>
      <c r="C65" s="8">
        <v>9</v>
      </c>
      <c r="D65" s="8" t="s">
        <v>13</v>
      </c>
      <c r="E65" s="7">
        <v>589</v>
      </c>
      <c r="F65" s="6">
        <f t="shared" si="1"/>
        <v>647.90000000000009</v>
      </c>
      <c r="G65" s="5">
        <f>G64+60</f>
        <v>23480</v>
      </c>
      <c r="H65" s="133">
        <f t="shared" si="0"/>
        <v>13829720</v>
      </c>
      <c r="I65" s="134">
        <f t="shared" si="2"/>
        <v>14521206</v>
      </c>
      <c r="J65" s="152">
        <f t="shared" si="3"/>
        <v>36500</v>
      </c>
      <c r="K65" s="136">
        <f t="shared" si="4"/>
        <v>1943700.0000000002</v>
      </c>
      <c r="L65" s="144" t="s">
        <v>46</v>
      </c>
    </row>
    <row r="66" spans="1:12" ht="15" customHeight="1">
      <c r="A66" s="5">
        <v>64</v>
      </c>
      <c r="B66" s="8">
        <v>902</v>
      </c>
      <c r="C66" s="8">
        <v>9</v>
      </c>
      <c r="D66" s="8" t="s">
        <v>13</v>
      </c>
      <c r="E66" s="7">
        <v>636</v>
      </c>
      <c r="F66" s="6">
        <f t="shared" si="1"/>
        <v>699.6</v>
      </c>
      <c r="G66" s="5">
        <f t="shared" ref="G66:G72" si="11">G65</f>
        <v>23480</v>
      </c>
      <c r="H66" s="133">
        <v>0</v>
      </c>
      <c r="I66" s="134">
        <f t="shared" si="2"/>
        <v>0</v>
      </c>
      <c r="J66" s="152">
        <f t="shared" si="3"/>
        <v>0</v>
      </c>
      <c r="K66" s="136">
        <f t="shared" si="4"/>
        <v>2098800</v>
      </c>
      <c r="L66" s="144" t="s">
        <v>45</v>
      </c>
    </row>
    <row r="67" spans="1:12" ht="15" customHeight="1">
      <c r="A67" s="5">
        <v>65</v>
      </c>
      <c r="B67" s="8">
        <v>903</v>
      </c>
      <c r="C67" s="8">
        <v>9</v>
      </c>
      <c r="D67" s="8" t="s">
        <v>13</v>
      </c>
      <c r="E67" s="7">
        <v>636</v>
      </c>
      <c r="F67" s="6">
        <f t="shared" si="1"/>
        <v>699.6</v>
      </c>
      <c r="G67" s="5">
        <f t="shared" si="11"/>
        <v>23480</v>
      </c>
      <c r="H67" s="133">
        <v>0</v>
      </c>
      <c r="I67" s="134">
        <f t="shared" si="2"/>
        <v>0</v>
      </c>
      <c r="J67" s="152">
        <f t="shared" si="3"/>
        <v>0</v>
      </c>
      <c r="K67" s="136">
        <f t="shared" si="4"/>
        <v>2098800</v>
      </c>
      <c r="L67" s="5" t="s">
        <v>45</v>
      </c>
    </row>
    <row r="68" spans="1:12" ht="15" customHeight="1">
      <c r="A68" s="5">
        <v>66</v>
      </c>
      <c r="B68" s="8">
        <v>904</v>
      </c>
      <c r="C68" s="8">
        <v>9</v>
      </c>
      <c r="D68" s="8" t="s">
        <v>13</v>
      </c>
      <c r="E68" s="7">
        <v>589</v>
      </c>
      <c r="F68" s="6">
        <f t="shared" ref="F68:F127" si="12">E68*1.1</f>
        <v>647.90000000000009</v>
      </c>
      <c r="G68" s="5">
        <f t="shared" si="11"/>
        <v>23480</v>
      </c>
      <c r="H68" s="133">
        <f t="shared" ref="H68:H127" si="13">E68*G68</f>
        <v>13829720</v>
      </c>
      <c r="I68" s="134">
        <f t="shared" ref="I68:I127" si="14">ROUND(H68*1.05,0)</f>
        <v>14521206</v>
      </c>
      <c r="J68" s="152">
        <f t="shared" ref="J68:J127" si="15">MROUND((I68*0.03/12),500)</f>
        <v>36500</v>
      </c>
      <c r="K68" s="136">
        <f t="shared" ref="K68:K127" si="16">F68*3000</f>
        <v>1943700.0000000002</v>
      </c>
      <c r="L68" s="144" t="s">
        <v>47</v>
      </c>
    </row>
    <row r="69" spans="1:12" ht="15" customHeight="1">
      <c r="A69" s="5">
        <v>67</v>
      </c>
      <c r="B69" s="8">
        <v>905</v>
      </c>
      <c r="C69" s="8">
        <v>9</v>
      </c>
      <c r="D69" s="7" t="s">
        <v>19</v>
      </c>
      <c r="E69" s="7">
        <v>431</v>
      </c>
      <c r="F69" s="6">
        <f t="shared" si="12"/>
        <v>474.1</v>
      </c>
      <c r="G69" s="5">
        <f t="shared" si="11"/>
        <v>23480</v>
      </c>
      <c r="H69" s="133">
        <f t="shared" si="13"/>
        <v>10119880</v>
      </c>
      <c r="I69" s="134">
        <f t="shared" si="14"/>
        <v>10625874</v>
      </c>
      <c r="J69" s="152">
        <f t="shared" si="15"/>
        <v>26500</v>
      </c>
      <c r="K69" s="136">
        <f t="shared" si="16"/>
        <v>1422300</v>
      </c>
      <c r="L69" s="144" t="s">
        <v>47</v>
      </c>
    </row>
    <row r="70" spans="1:12" ht="15" customHeight="1">
      <c r="A70" s="5">
        <v>68</v>
      </c>
      <c r="B70" s="8">
        <v>906</v>
      </c>
      <c r="C70" s="8">
        <v>9</v>
      </c>
      <c r="D70" s="7" t="s">
        <v>19</v>
      </c>
      <c r="E70" s="7">
        <v>461</v>
      </c>
      <c r="F70" s="6">
        <f t="shared" si="12"/>
        <v>507.1</v>
      </c>
      <c r="G70" s="5">
        <f t="shared" si="11"/>
        <v>23480</v>
      </c>
      <c r="H70" s="133">
        <f t="shared" si="13"/>
        <v>10824280</v>
      </c>
      <c r="I70" s="134">
        <f t="shared" si="14"/>
        <v>11365494</v>
      </c>
      <c r="J70" s="152">
        <f t="shared" si="15"/>
        <v>28500</v>
      </c>
      <c r="K70" s="136">
        <f t="shared" si="16"/>
        <v>1521300</v>
      </c>
      <c r="L70" s="144" t="s">
        <v>47</v>
      </c>
    </row>
    <row r="71" spans="1:12" ht="15" customHeight="1">
      <c r="A71" s="5">
        <v>69</v>
      </c>
      <c r="B71" s="8">
        <v>907</v>
      </c>
      <c r="C71" s="8">
        <v>9</v>
      </c>
      <c r="D71" s="7" t="s">
        <v>19</v>
      </c>
      <c r="E71" s="7">
        <v>461</v>
      </c>
      <c r="F71" s="6">
        <f t="shared" si="12"/>
        <v>507.1</v>
      </c>
      <c r="G71" s="5">
        <f t="shared" si="11"/>
        <v>23480</v>
      </c>
      <c r="H71" s="133">
        <f t="shared" si="13"/>
        <v>10824280</v>
      </c>
      <c r="I71" s="134">
        <f t="shared" si="14"/>
        <v>11365494</v>
      </c>
      <c r="J71" s="152">
        <f t="shared" si="15"/>
        <v>28500</v>
      </c>
      <c r="K71" s="136">
        <f t="shared" si="16"/>
        <v>1521300</v>
      </c>
      <c r="L71" s="144" t="s">
        <v>47</v>
      </c>
    </row>
    <row r="72" spans="1:12" ht="15" customHeight="1">
      <c r="A72" s="5">
        <v>70</v>
      </c>
      <c r="B72" s="8">
        <v>908</v>
      </c>
      <c r="C72" s="8">
        <v>9</v>
      </c>
      <c r="D72" s="7" t="s">
        <v>19</v>
      </c>
      <c r="E72" s="7">
        <v>431</v>
      </c>
      <c r="F72" s="6">
        <f t="shared" si="12"/>
        <v>474.1</v>
      </c>
      <c r="G72" s="5">
        <f t="shared" si="11"/>
        <v>23480</v>
      </c>
      <c r="H72" s="133">
        <f t="shared" si="13"/>
        <v>10119880</v>
      </c>
      <c r="I72" s="134">
        <f t="shared" si="14"/>
        <v>10625874</v>
      </c>
      <c r="J72" s="152">
        <f t="shared" si="15"/>
        <v>26500</v>
      </c>
      <c r="K72" s="136">
        <f t="shared" si="16"/>
        <v>1422300</v>
      </c>
      <c r="L72" s="144" t="s">
        <v>47</v>
      </c>
    </row>
    <row r="73" spans="1:12" ht="15" customHeight="1">
      <c r="A73" s="5">
        <v>71</v>
      </c>
      <c r="B73" s="8">
        <v>1001</v>
      </c>
      <c r="C73" s="8">
        <v>10</v>
      </c>
      <c r="D73" s="8" t="s">
        <v>13</v>
      </c>
      <c r="E73" s="7">
        <v>589</v>
      </c>
      <c r="F73" s="6">
        <f t="shared" si="12"/>
        <v>647.90000000000009</v>
      </c>
      <c r="G73" s="5">
        <f>G72+60</f>
        <v>23540</v>
      </c>
      <c r="H73" s="133">
        <f t="shared" si="13"/>
        <v>13865060</v>
      </c>
      <c r="I73" s="134">
        <f t="shared" si="14"/>
        <v>14558313</v>
      </c>
      <c r="J73" s="152">
        <f t="shared" si="15"/>
        <v>36500</v>
      </c>
      <c r="K73" s="136">
        <f t="shared" si="16"/>
        <v>1943700.0000000002</v>
      </c>
      <c r="L73" s="144" t="s">
        <v>46</v>
      </c>
    </row>
    <row r="74" spans="1:12" ht="15" customHeight="1">
      <c r="A74" s="5">
        <v>72</v>
      </c>
      <c r="B74" s="8">
        <v>1002</v>
      </c>
      <c r="C74" s="8">
        <v>10</v>
      </c>
      <c r="D74" s="8" t="s">
        <v>13</v>
      </c>
      <c r="E74" s="7">
        <v>636</v>
      </c>
      <c r="F74" s="6">
        <f t="shared" si="12"/>
        <v>699.6</v>
      </c>
      <c r="G74" s="5">
        <f t="shared" ref="G74:G80" si="17">G73</f>
        <v>23540</v>
      </c>
      <c r="H74" s="133">
        <v>0</v>
      </c>
      <c r="I74" s="134">
        <f t="shared" si="14"/>
        <v>0</v>
      </c>
      <c r="J74" s="152">
        <f t="shared" si="15"/>
        <v>0</v>
      </c>
      <c r="K74" s="136">
        <f t="shared" si="16"/>
        <v>2098800</v>
      </c>
      <c r="L74" s="144" t="s">
        <v>45</v>
      </c>
    </row>
    <row r="75" spans="1:12" ht="15" customHeight="1">
      <c r="A75" s="5">
        <v>73</v>
      </c>
      <c r="B75" s="8">
        <v>1003</v>
      </c>
      <c r="C75" s="8">
        <v>10</v>
      </c>
      <c r="D75" s="8" t="s">
        <v>13</v>
      </c>
      <c r="E75" s="7">
        <v>636</v>
      </c>
      <c r="F75" s="6">
        <f t="shared" si="12"/>
        <v>699.6</v>
      </c>
      <c r="G75" s="5">
        <f t="shared" si="17"/>
        <v>23540</v>
      </c>
      <c r="H75" s="133">
        <v>0</v>
      </c>
      <c r="I75" s="134">
        <f t="shared" si="14"/>
        <v>0</v>
      </c>
      <c r="J75" s="152">
        <f t="shared" si="15"/>
        <v>0</v>
      </c>
      <c r="K75" s="136">
        <f t="shared" si="16"/>
        <v>2098800</v>
      </c>
      <c r="L75" s="5" t="s">
        <v>45</v>
      </c>
    </row>
    <row r="76" spans="1:12" ht="15" customHeight="1">
      <c r="A76" s="5">
        <v>74</v>
      </c>
      <c r="B76" s="8">
        <v>1004</v>
      </c>
      <c r="C76" s="8">
        <v>10</v>
      </c>
      <c r="D76" s="8" t="s">
        <v>13</v>
      </c>
      <c r="E76" s="7">
        <v>589</v>
      </c>
      <c r="F76" s="6">
        <f t="shared" si="12"/>
        <v>647.90000000000009</v>
      </c>
      <c r="G76" s="5">
        <f t="shared" si="17"/>
        <v>23540</v>
      </c>
      <c r="H76" s="133">
        <f t="shared" si="13"/>
        <v>13865060</v>
      </c>
      <c r="I76" s="134">
        <f t="shared" si="14"/>
        <v>14558313</v>
      </c>
      <c r="J76" s="152">
        <f t="shared" si="15"/>
        <v>36500</v>
      </c>
      <c r="K76" s="136">
        <f t="shared" si="16"/>
        <v>1943700.0000000002</v>
      </c>
      <c r="L76" s="144" t="s">
        <v>47</v>
      </c>
    </row>
    <row r="77" spans="1:12" ht="15" customHeight="1">
      <c r="A77" s="5">
        <v>75</v>
      </c>
      <c r="B77" s="8">
        <v>1005</v>
      </c>
      <c r="C77" s="8">
        <v>10</v>
      </c>
      <c r="D77" s="7" t="s">
        <v>19</v>
      </c>
      <c r="E77" s="7">
        <v>431</v>
      </c>
      <c r="F77" s="6">
        <f t="shared" si="12"/>
        <v>474.1</v>
      </c>
      <c r="G77" s="5">
        <f t="shared" si="17"/>
        <v>23540</v>
      </c>
      <c r="H77" s="133">
        <f t="shared" si="13"/>
        <v>10145740</v>
      </c>
      <c r="I77" s="134">
        <f t="shared" si="14"/>
        <v>10653027</v>
      </c>
      <c r="J77" s="152">
        <f t="shared" si="15"/>
        <v>26500</v>
      </c>
      <c r="K77" s="136">
        <f t="shared" si="16"/>
        <v>1422300</v>
      </c>
      <c r="L77" s="144" t="s">
        <v>47</v>
      </c>
    </row>
    <row r="78" spans="1:12" ht="15" customHeight="1">
      <c r="A78" s="5">
        <v>76</v>
      </c>
      <c r="B78" s="8">
        <v>1006</v>
      </c>
      <c r="C78" s="8">
        <v>10</v>
      </c>
      <c r="D78" s="7" t="s">
        <v>19</v>
      </c>
      <c r="E78" s="7">
        <v>461</v>
      </c>
      <c r="F78" s="6">
        <f t="shared" si="12"/>
        <v>507.1</v>
      </c>
      <c r="G78" s="5">
        <f t="shared" si="17"/>
        <v>23540</v>
      </c>
      <c r="H78" s="133">
        <f t="shared" si="13"/>
        <v>10851940</v>
      </c>
      <c r="I78" s="134">
        <f t="shared" si="14"/>
        <v>11394537</v>
      </c>
      <c r="J78" s="152">
        <f t="shared" si="15"/>
        <v>28500</v>
      </c>
      <c r="K78" s="136">
        <f t="shared" si="16"/>
        <v>1521300</v>
      </c>
      <c r="L78" s="144" t="s">
        <v>47</v>
      </c>
    </row>
    <row r="79" spans="1:12" ht="15" customHeight="1">
      <c r="A79" s="5">
        <v>77</v>
      </c>
      <c r="B79" s="8">
        <v>1007</v>
      </c>
      <c r="C79" s="8">
        <v>10</v>
      </c>
      <c r="D79" s="7" t="s">
        <v>19</v>
      </c>
      <c r="E79" s="7">
        <v>461</v>
      </c>
      <c r="F79" s="6">
        <f t="shared" si="12"/>
        <v>507.1</v>
      </c>
      <c r="G79" s="5">
        <f t="shared" si="17"/>
        <v>23540</v>
      </c>
      <c r="H79" s="133">
        <f t="shared" si="13"/>
        <v>10851940</v>
      </c>
      <c r="I79" s="134">
        <f t="shared" si="14"/>
        <v>11394537</v>
      </c>
      <c r="J79" s="152">
        <f t="shared" si="15"/>
        <v>28500</v>
      </c>
      <c r="K79" s="136">
        <f t="shared" si="16"/>
        <v>1521300</v>
      </c>
      <c r="L79" s="144" t="s">
        <v>47</v>
      </c>
    </row>
    <row r="80" spans="1:12" ht="15" customHeight="1">
      <c r="A80" s="5">
        <v>78</v>
      </c>
      <c r="B80" s="8">
        <v>1008</v>
      </c>
      <c r="C80" s="8">
        <v>10</v>
      </c>
      <c r="D80" s="7" t="s">
        <v>19</v>
      </c>
      <c r="E80" s="7">
        <v>431</v>
      </c>
      <c r="F80" s="6">
        <f t="shared" si="12"/>
        <v>474.1</v>
      </c>
      <c r="G80" s="5">
        <f t="shared" si="17"/>
        <v>23540</v>
      </c>
      <c r="H80" s="133">
        <f t="shared" si="13"/>
        <v>10145740</v>
      </c>
      <c r="I80" s="134">
        <f t="shared" si="14"/>
        <v>10653027</v>
      </c>
      <c r="J80" s="152">
        <f t="shared" si="15"/>
        <v>26500</v>
      </c>
      <c r="K80" s="136">
        <f t="shared" si="16"/>
        <v>1422300</v>
      </c>
      <c r="L80" s="144" t="s">
        <v>47</v>
      </c>
    </row>
    <row r="81" spans="1:12" ht="15" customHeight="1">
      <c r="A81" s="5">
        <v>79</v>
      </c>
      <c r="B81" s="8">
        <v>1101</v>
      </c>
      <c r="C81" s="8">
        <v>11</v>
      </c>
      <c r="D81" s="8" t="s">
        <v>13</v>
      </c>
      <c r="E81" s="7">
        <v>589</v>
      </c>
      <c r="F81" s="6">
        <f t="shared" si="12"/>
        <v>647.90000000000009</v>
      </c>
      <c r="G81" s="5">
        <f>G80+60</f>
        <v>23600</v>
      </c>
      <c r="H81" s="133">
        <f t="shared" si="13"/>
        <v>13900400</v>
      </c>
      <c r="I81" s="134">
        <f t="shared" si="14"/>
        <v>14595420</v>
      </c>
      <c r="J81" s="152">
        <f t="shared" si="15"/>
        <v>36500</v>
      </c>
      <c r="K81" s="136">
        <f t="shared" si="16"/>
        <v>1943700.0000000002</v>
      </c>
      <c r="L81" s="144" t="s">
        <v>46</v>
      </c>
    </row>
    <row r="82" spans="1:12" ht="15" customHeight="1">
      <c r="A82" s="5">
        <v>80</v>
      </c>
      <c r="B82" s="8">
        <v>1102</v>
      </c>
      <c r="C82" s="8">
        <v>11</v>
      </c>
      <c r="D82" s="8" t="s">
        <v>13</v>
      </c>
      <c r="E82" s="7">
        <v>636</v>
      </c>
      <c r="F82" s="6">
        <f t="shared" si="12"/>
        <v>699.6</v>
      </c>
      <c r="G82" s="5">
        <f t="shared" ref="G82:G88" si="18">G81</f>
        <v>23600</v>
      </c>
      <c r="H82" s="133">
        <v>0</v>
      </c>
      <c r="I82" s="134">
        <f t="shared" si="14"/>
        <v>0</v>
      </c>
      <c r="J82" s="152">
        <f t="shared" si="15"/>
        <v>0</v>
      </c>
      <c r="K82" s="136">
        <f t="shared" si="16"/>
        <v>2098800</v>
      </c>
      <c r="L82" s="144" t="s">
        <v>45</v>
      </c>
    </row>
    <row r="83" spans="1:12" ht="15" customHeight="1">
      <c r="A83" s="5">
        <v>81</v>
      </c>
      <c r="B83" s="8">
        <v>1103</v>
      </c>
      <c r="C83" s="8">
        <v>11</v>
      </c>
      <c r="D83" s="8" t="s">
        <v>13</v>
      </c>
      <c r="E83" s="7">
        <v>636</v>
      </c>
      <c r="F83" s="6">
        <f t="shared" si="12"/>
        <v>699.6</v>
      </c>
      <c r="G83" s="5">
        <f t="shared" si="18"/>
        <v>23600</v>
      </c>
      <c r="H83" s="133">
        <v>0</v>
      </c>
      <c r="I83" s="134">
        <f t="shared" si="14"/>
        <v>0</v>
      </c>
      <c r="J83" s="152">
        <f t="shared" si="15"/>
        <v>0</v>
      </c>
      <c r="K83" s="136">
        <f t="shared" si="16"/>
        <v>2098800</v>
      </c>
      <c r="L83" s="5" t="s">
        <v>45</v>
      </c>
    </row>
    <row r="84" spans="1:12" ht="15" customHeight="1">
      <c r="A84" s="5">
        <v>82</v>
      </c>
      <c r="B84" s="8">
        <v>1104</v>
      </c>
      <c r="C84" s="8">
        <v>11</v>
      </c>
      <c r="D84" s="8" t="s">
        <v>13</v>
      </c>
      <c r="E84" s="7">
        <v>589</v>
      </c>
      <c r="F84" s="6">
        <f t="shared" si="12"/>
        <v>647.90000000000009</v>
      </c>
      <c r="G84" s="5">
        <f t="shared" si="18"/>
        <v>23600</v>
      </c>
      <c r="H84" s="133">
        <f t="shared" si="13"/>
        <v>13900400</v>
      </c>
      <c r="I84" s="134">
        <f t="shared" si="14"/>
        <v>14595420</v>
      </c>
      <c r="J84" s="152">
        <f t="shared" si="15"/>
        <v>36500</v>
      </c>
      <c r="K84" s="136">
        <f t="shared" si="16"/>
        <v>1943700.0000000002</v>
      </c>
      <c r="L84" s="144" t="s">
        <v>47</v>
      </c>
    </row>
    <row r="85" spans="1:12" ht="15" customHeight="1">
      <c r="A85" s="5">
        <v>83</v>
      </c>
      <c r="B85" s="8">
        <v>1105</v>
      </c>
      <c r="C85" s="8">
        <v>11</v>
      </c>
      <c r="D85" s="7" t="s">
        <v>19</v>
      </c>
      <c r="E85" s="7">
        <v>431</v>
      </c>
      <c r="F85" s="6">
        <f t="shared" si="12"/>
        <v>474.1</v>
      </c>
      <c r="G85" s="5">
        <f t="shared" si="18"/>
        <v>23600</v>
      </c>
      <c r="H85" s="133">
        <f t="shared" si="13"/>
        <v>10171600</v>
      </c>
      <c r="I85" s="134">
        <f t="shared" si="14"/>
        <v>10680180</v>
      </c>
      <c r="J85" s="152">
        <f t="shared" si="15"/>
        <v>26500</v>
      </c>
      <c r="K85" s="136">
        <f t="shared" si="16"/>
        <v>1422300</v>
      </c>
      <c r="L85" s="144" t="s">
        <v>47</v>
      </c>
    </row>
    <row r="86" spans="1:12" ht="15" customHeight="1">
      <c r="A86" s="5">
        <v>84</v>
      </c>
      <c r="B86" s="8">
        <v>1106</v>
      </c>
      <c r="C86" s="8">
        <v>11</v>
      </c>
      <c r="D86" s="7" t="s">
        <v>19</v>
      </c>
      <c r="E86" s="7">
        <v>461</v>
      </c>
      <c r="F86" s="6">
        <f t="shared" si="12"/>
        <v>507.1</v>
      </c>
      <c r="G86" s="5">
        <f t="shared" si="18"/>
        <v>23600</v>
      </c>
      <c r="H86" s="133">
        <f t="shared" si="13"/>
        <v>10879600</v>
      </c>
      <c r="I86" s="134">
        <f t="shared" si="14"/>
        <v>11423580</v>
      </c>
      <c r="J86" s="152">
        <f t="shared" si="15"/>
        <v>28500</v>
      </c>
      <c r="K86" s="136">
        <f t="shared" si="16"/>
        <v>1521300</v>
      </c>
      <c r="L86" s="144" t="s">
        <v>47</v>
      </c>
    </row>
    <row r="87" spans="1:12" ht="15" customHeight="1">
      <c r="A87" s="5">
        <v>85</v>
      </c>
      <c r="B87" s="8">
        <v>1107</v>
      </c>
      <c r="C87" s="8">
        <v>11</v>
      </c>
      <c r="D87" s="7" t="s">
        <v>19</v>
      </c>
      <c r="E87" s="7">
        <v>461</v>
      </c>
      <c r="F87" s="6">
        <f t="shared" si="12"/>
        <v>507.1</v>
      </c>
      <c r="G87" s="5">
        <f t="shared" si="18"/>
        <v>23600</v>
      </c>
      <c r="H87" s="133">
        <f t="shared" si="13"/>
        <v>10879600</v>
      </c>
      <c r="I87" s="134">
        <f t="shared" si="14"/>
        <v>11423580</v>
      </c>
      <c r="J87" s="152">
        <f t="shared" si="15"/>
        <v>28500</v>
      </c>
      <c r="K87" s="136">
        <f t="shared" si="16"/>
        <v>1521300</v>
      </c>
      <c r="L87" s="144" t="s">
        <v>47</v>
      </c>
    </row>
    <row r="88" spans="1:12" ht="15" customHeight="1">
      <c r="A88" s="5">
        <v>86</v>
      </c>
      <c r="B88" s="8">
        <v>1108</v>
      </c>
      <c r="C88" s="8">
        <v>11</v>
      </c>
      <c r="D88" s="7" t="s">
        <v>19</v>
      </c>
      <c r="E88" s="7">
        <v>431</v>
      </c>
      <c r="F88" s="6">
        <f t="shared" si="12"/>
        <v>474.1</v>
      </c>
      <c r="G88" s="5">
        <f t="shared" si="18"/>
        <v>23600</v>
      </c>
      <c r="H88" s="133">
        <f t="shared" si="13"/>
        <v>10171600</v>
      </c>
      <c r="I88" s="134">
        <f t="shared" si="14"/>
        <v>10680180</v>
      </c>
      <c r="J88" s="152">
        <f t="shared" si="15"/>
        <v>26500</v>
      </c>
      <c r="K88" s="136">
        <f t="shared" si="16"/>
        <v>1422300</v>
      </c>
      <c r="L88" s="144" t="s">
        <v>47</v>
      </c>
    </row>
    <row r="89" spans="1:12" ht="15" customHeight="1">
      <c r="A89" s="5">
        <v>87</v>
      </c>
      <c r="B89" s="8">
        <v>1201</v>
      </c>
      <c r="C89" s="8">
        <v>12</v>
      </c>
      <c r="D89" s="8" t="s">
        <v>13</v>
      </c>
      <c r="E89" s="7">
        <v>589</v>
      </c>
      <c r="F89" s="6">
        <f t="shared" si="12"/>
        <v>647.90000000000009</v>
      </c>
      <c r="G89" s="5">
        <f>G88+60</f>
        <v>23660</v>
      </c>
      <c r="H89" s="133">
        <f t="shared" si="13"/>
        <v>13935740</v>
      </c>
      <c r="I89" s="134">
        <f t="shared" si="14"/>
        <v>14632527</v>
      </c>
      <c r="J89" s="152">
        <f t="shared" si="15"/>
        <v>36500</v>
      </c>
      <c r="K89" s="136">
        <f t="shared" si="16"/>
        <v>1943700.0000000002</v>
      </c>
      <c r="L89" s="144" t="s">
        <v>46</v>
      </c>
    </row>
    <row r="90" spans="1:12" ht="15" customHeight="1">
      <c r="A90" s="5">
        <v>88</v>
      </c>
      <c r="B90" s="8">
        <v>1202</v>
      </c>
      <c r="C90" s="8">
        <v>12</v>
      </c>
      <c r="D90" s="8" t="s">
        <v>13</v>
      </c>
      <c r="E90" s="7">
        <v>636</v>
      </c>
      <c r="F90" s="6">
        <f t="shared" si="12"/>
        <v>699.6</v>
      </c>
      <c r="G90" s="5">
        <f t="shared" ref="G90:G96" si="19">G89</f>
        <v>23660</v>
      </c>
      <c r="H90" s="133">
        <v>0</v>
      </c>
      <c r="I90" s="134">
        <f t="shared" si="14"/>
        <v>0</v>
      </c>
      <c r="J90" s="152">
        <f t="shared" si="15"/>
        <v>0</v>
      </c>
      <c r="K90" s="136">
        <f t="shared" si="16"/>
        <v>2098800</v>
      </c>
      <c r="L90" s="144" t="s">
        <v>45</v>
      </c>
    </row>
    <row r="91" spans="1:12" ht="15" customHeight="1">
      <c r="A91" s="5">
        <v>89</v>
      </c>
      <c r="B91" s="8">
        <v>1203</v>
      </c>
      <c r="C91" s="8">
        <v>12</v>
      </c>
      <c r="D91" s="8" t="s">
        <v>13</v>
      </c>
      <c r="E91" s="7">
        <v>636</v>
      </c>
      <c r="F91" s="6">
        <f t="shared" si="12"/>
        <v>699.6</v>
      </c>
      <c r="G91" s="5">
        <f t="shared" si="19"/>
        <v>23660</v>
      </c>
      <c r="H91" s="133">
        <v>0</v>
      </c>
      <c r="I91" s="134">
        <f t="shared" si="14"/>
        <v>0</v>
      </c>
      <c r="J91" s="152">
        <f t="shared" si="15"/>
        <v>0</v>
      </c>
      <c r="K91" s="136">
        <f t="shared" si="16"/>
        <v>2098800</v>
      </c>
      <c r="L91" s="5" t="s">
        <v>45</v>
      </c>
    </row>
    <row r="92" spans="1:12" ht="15" customHeight="1">
      <c r="A92" s="5">
        <v>90</v>
      </c>
      <c r="B92" s="8">
        <v>1204</v>
      </c>
      <c r="C92" s="8">
        <v>12</v>
      </c>
      <c r="D92" s="8" t="s">
        <v>13</v>
      </c>
      <c r="E92" s="7">
        <v>589</v>
      </c>
      <c r="F92" s="6">
        <f t="shared" si="12"/>
        <v>647.90000000000009</v>
      </c>
      <c r="G92" s="5">
        <f t="shared" si="19"/>
        <v>23660</v>
      </c>
      <c r="H92" s="133">
        <f t="shared" si="13"/>
        <v>13935740</v>
      </c>
      <c r="I92" s="134">
        <f t="shared" si="14"/>
        <v>14632527</v>
      </c>
      <c r="J92" s="152">
        <f t="shared" si="15"/>
        <v>36500</v>
      </c>
      <c r="K92" s="136">
        <f t="shared" si="16"/>
        <v>1943700.0000000002</v>
      </c>
      <c r="L92" s="144" t="s">
        <v>47</v>
      </c>
    </row>
    <row r="93" spans="1:12" ht="15" customHeight="1">
      <c r="A93" s="5">
        <v>91</v>
      </c>
      <c r="B93" s="8">
        <v>1205</v>
      </c>
      <c r="C93" s="8">
        <v>12</v>
      </c>
      <c r="D93" s="7" t="s">
        <v>19</v>
      </c>
      <c r="E93" s="7">
        <v>431</v>
      </c>
      <c r="F93" s="6">
        <f t="shared" si="12"/>
        <v>474.1</v>
      </c>
      <c r="G93" s="5">
        <f t="shared" si="19"/>
        <v>23660</v>
      </c>
      <c r="H93" s="133">
        <f t="shared" si="13"/>
        <v>10197460</v>
      </c>
      <c r="I93" s="134">
        <f t="shared" si="14"/>
        <v>10707333</v>
      </c>
      <c r="J93" s="152">
        <f t="shared" si="15"/>
        <v>27000</v>
      </c>
      <c r="K93" s="136">
        <f t="shared" si="16"/>
        <v>1422300</v>
      </c>
      <c r="L93" s="144" t="s">
        <v>47</v>
      </c>
    </row>
    <row r="94" spans="1:12" ht="15" customHeight="1">
      <c r="A94" s="5">
        <v>92</v>
      </c>
      <c r="B94" s="8">
        <v>1206</v>
      </c>
      <c r="C94" s="8">
        <v>12</v>
      </c>
      <c r="D94" s="7" t="s">
        <v>19</v>
      </c>
      <c r="E94" s="7">
        <v>461</v>
      </c>
      <c r="F94" s="6">
        <f t="shared" si="12"/>
        <v>507.1</v>
      </c>
      <c r="G94" s="5">
        <f t="shared" si="19"/>
        <v>23660</v>
      </c>
      <c r="H94" s="133">
        <f t="shared" si="13"/>
        <v>10907260</v>
      </c>
      <c r="I94" s="134">
        <f t="shared" si="14"/>
        <v>11452623</v>
      </c>
      <c r="J94" s="152">
        <f t="shared" si="15"/>
        <v>28500</v>
      </c>
      <c r="K94" s="136">
        <f t="shared" si="16"/>
        <v>1521300</v>
      </c>
      <c r="L94" s="144" t="s">
        <v>47</v>
      </c>
    </row>
    <row r="95" spans="1:12" ht="15" customHeight="1">
      <c r="A95" s="5">
        <v>93</v>
      </c>
      <c r="B95" s="8">
        <v>1207</v>
      </c>
      <c r="C95" s="8">
        <v>12</v>
      </c>
      <c r="D95" s="7" t="s">
        <v>19</v>
      </c>
      <c r="E95" s="7">
        <v>461</v>
      </c>
      <c r="F95" s="6">
        <f t="shared" si="12"/>
        <v>507.1</v>
      </c>
      <c r="G95" s="5">
        <f t="shared" si="19"/>
        <v>23660</v>
      </c>
      <c r="H95" s="133">
        <f t="shared" si="13"/>
        <v>10907260</v>
      </c>
      <c r="I95" s="134">
        <f t="shared" si="14"/>
        <v>11452623</v>
      </c>
      <c r="J95" s="152">
        <f t="shared" si="15"/>
        <v>28500</v>
      </c>
      <c r="K95" s="136">
        <f t="shared" si="16"/>
        <v>1521300</v>
      </c>
      <c r="L95" s="144" t="s">
        <v>47</v>
      </c>
    </row>
    <row r="96" spans="1:12" ht="15" customHeight="1">
      <c r="A96" s="5">
        <v>94</v>
      </c>
      <c r="B96" s="8">
        <v>1208</v>
      </c>
      <c r="C96" s="8">
        <v>12</v>
      </c>
      <c r="D96" s="7" t="s">
        <v>19</v>
      </c>
      <c r="E96" s="7">
        <v>431</v>
      </c>
      <c r="F96" s="6">
        <f t="shared" si="12"/>
        <v>474.1</v>
      </c>
      <c r="G96" s="5">
        <f t="shared" si="19"/>
        <v>23660</v>
      </c>
      <c r="H96" s="133">
        <f t="shared" si="13"/>
        <v>10197460</v>
      </c>
      <c r="I96" s="134">
        <f t="shared" si="14"/>
        <v>10707333</v>
      </c>
      <c r="J96" s="152">
        <f t="shared" si="15"/>
        <v>27000</v>
      </c>
      <c r="K96" s="136">
        <f t="shared" si="16"/>
        <v>1422300</v>
      </c>
      <c r="L96" s="144" t="s">
        <v>47</v>
      </c>
    </row>
    <row r="97" spans="1:12" ht="15" customHeight="1">
      <c r="A97" s="5">
        <v>95</v>
      </c>
      <c r="B97" s="8">
        <v>1301</v>
      </c>
      <c r="C97" s="8">
        <v>13</v>
      </c>
      <c r="D97" s="8" t="s">
        <v>13</v>
      </c>
      <c r="E97" s="7">
        <v>589</v>
      </c>
      <c r="F97" s="6">
        <f t="shared" si="12"/>
        <v>647.90000000000009</v>
      </c>
      <c r="G97" s="5">
        <f>G96+60</f>
        <v>23720</v>
      </c>
      <c r="H97" s="133">
        <f t="shared" si="13"/>
        <v>13971080</v>
      </c>
      <c r="I97" s="134">
        <f t="shared" si="14"/>
        <v>14669634</v>
      </c>
      <c r="J97" s="152">
        <f t="shared" si="15"/>
        <v>36500</v>
      </c>
      <c r="K97" s="136">
        <f t="shared" si="16"/>
        <v>1943700.0000000002</v>
      </c>
      <c r="L97" s="144" t="s">
        <v>46</v>
      </c>
    </row>
    <row r="98" spans="1:12" ht="15" customHeight="1">
      <c r="A98" s="5">
        <v>96</v>
      </c>
      <c r="B98" s="8">
        <v>1302</v>
      </c>
      <c r="C98" s="8">
        <v>13</v>
      </c>
      <c r="D98" s="8" t="s">
        <v>13</v>
      </c>
      <c r="E98" s="7">
        <v>636</v>
      </c>
      <c r="F98" s="6">
        <f t="shared" si="12"/>
        <v>699.6</v>
      </c>
      <c r="G98" s="5">
        <f t="shared" ref="G98:G104" si="20">G97</f>
        <v>23720</v>
      </c>
      <c r="H98" s="133">
        <v>0</v>
      </c>
      <c r="I98" s="134">
        <f t="shared" si="14"/>
        <v>0</v>
      </c>
      <c r="J98" s="152">
        <f t="shared" si="15"/>
        <v>0</v>
      </c>
      <c r="K98" s="136">
        <f t="shared" si="16"/>
        <v>2098800</v>
      </c>
      <c r="L98" s="144" t="s">
        <v>45</v>
      </c>
    </row>
    <row r="99" spans="1:12" ht="15" customHeight="1">
      <c r="A99" s="5">
        <v>97</v>
      </c>
      <c r="B99" s="8">
        <v>1303</v>
      </c>
      <c r="C99" s="8">
        <v>13</v>
      </c>
      <c r="D99" s="8" t="s">
        <v>13</v>
      </c>
      <c r="E99" s="7">
        <v>636</v>
      </c>
      <c r="F99" s="6">
        <f t="shared" si="12"/>
        <v>699.6</v>
      </c>
      <c r="G99" s="5">
        <f t="shared" si="20"/>
        <v>23720</v>
      </c>
      <c r="H99" s="133">
        <v>0</v>
      </c>
      <c r="I99" s="134">
        <f t="shared" si="14"/>
        <v>0</v>
      </c>
      <c r="J99" s="152">
        <f t="shared" si="15"/>
        <v>0</v>
      </c>
      <c r="K99" s="136">
        <f t="shared" si="16"/>
        <v>2098800</v>
      </c>
      <c r="L99" s="5" t="s">
        <v>45</v>
      </c>
    </row>
    <row r="100" spans="1:12" ht="15" customHeight="1">
      <c r="A100" s="5">
        <v>98</v>
      </c>
      <c r="B100" s="8">
        <v>1304</v>
      </c>
      <c r="C100" s="8">
        <v>13</v>
      </c>
      <c r="D100" s="8" t="s">
        <v>13</v>
      </c>
      <c r="E100" s="7">
        <v>589</v>
      </c>
      <c r="F100" s="6">
        <f t="shared" si="12"/>
        <v>647.90000000000009</v>
      </c>
      <c r="G100" s="5">
        <f t="shared" si="20"/>
        <v>23720</v>
      </c>
      <c r="H100" s="133">
        <f t="shared" si="13"/>
        <v>13971080</v>
      </c>
      <c r="I100" s="134">
        <f t="shared" si="14"/>
        <v>14669634</v>
      </c>
      <c r="J100" s="152">
        <f t="shared" si="15"/>
        <v>36500</v>
      </c>
      <c r="K100" s="136">
        <f t="shared" si="16"/>
        <v>1943700.0000000002</v>
      </c>
      <c r="L100" s="144" t="s">
        <v>47</v>
      </c>
    </row>
    <row r="101" spans="1:12" ht="15" customHeight="1">
      <c r="A101" s="5">
        <v>99</v>
      </c>
      <c r="B101" s="8">
        <v>1305</v>
      </c>
      <c r="C101" s="8">
        <v>13</v>
      </c>
      <c r="D101" s="7" t="s">
        <v>19</v>
      </c>
      <c r="E101" s="7">
        <v>431</v>
      </c>
      <c r="F101" s="6">
        <f t="shared" si="12"/>
        <v>474.1</v>
      </c>
      <c r="G101" s="5">
        <f t="shared" si="20"/>
        <v>23720</v>
      </c>
      <c r="H101" s="133">
        <f t="shared" si="13"/>
        <v>10223320</v>
      </c>
      <c r="I101" s="134">
        <f t="shared" si="14"/>
        <v>10734486</v>
      </c>
      <c r="J101" s="152">
        <f t="shared" si="15"/>
        <v>27000</v>
      </c>
      <c r="K101" s="136">
        <f t="shared" si="16"/>
        <v>1422300</v>
      </c>
      <c r="L101" s="144" t="s">
        <v>47</v>
      </c>
    </row>
    <row r="102" spans="1:12" ht="15" customHeight="1">
      <c r="A102" s="5">
        <v>100</v>
      </c>
      <c r="B102" s="8">
        <v>1306</v>
      </c>
      <c r="C102" s="8">
        <v>13</v>
      </c>
      <c r="D102" s="7" t="s">
        <v>19</v>
      </c>
      <c r="E102" s="7">
        <v>461</v>
      </c>
      <c r="F102" s="6">
        <f t="shared" si="12"/>
        <v>507.1</v>
      </c>
      <c r="G102" s="5">
        <f t="shared" si="20"/>
        <v>23720</v>
      </c>
      <c r="H102" s="133">
        <f t="shared" si="13"/>
        <v>10934920</v>
      </c>
      <c r="I102" s="134">
        <f t="shared" si="14"/>
        <v>11481666</v>
      </c>
      <c r="J102" s="152">
        <f t="shared" si="15"/>
        <v>28500</v>
      </c>
      <c r="K102" s="136">
        <f t="shared" si="16"/>
        <v>1521300</v>
      </c>
      <c r="L102" s="144" t="s">
        <v>47</v>
      </c>
    </row>
    <row r="103" spans="1:12" ht="15" customHeight="1">
      <c r="A103" s="5">
        <v>101</v>
      </c>
      <c r="B103" s="8">
        <v>1307</v>
      </c>
      <c r="C103" s="8">
        <v>13</v>
      </c>
      <c r="D103" s="7" t="s">
        <v>19</v>
      </c>
      <c r="E103" s="7">
        <v>461</v>
      </c>
      <c r="F103" s="6">
        <f t="shared" si="12"/>
        <v>507.1</v>
      </c>
      <c r="G103" s="5">
        <f t="shared" si="20"/>
        <v>23720</v>
      </c>
      <c r="H103" s="133">
        <f t="shared" si="13"/>
        <v>10934920</v>
      </c>
      <c r="I103" s="134">
        <f t="shared" si="14"/>
        <v>11481666</v>
      </c>
      <c r="J103" s="152">
        <f t="shared" si="15"/>
        <v>28500</v>
      </c>
      <c r="K103" s="136">
        <f t="shared" si="16"/>
        <v>1521300</v>
      </c>
      <c r="L103" s="144" t="s">
        <v>47</v>
      </c>
    </row>
    <row r="104" spans="1:12" ht="15" customHeight="1">
      <c r="A104" s="5">
        <v>102</v>
      </c>
      <c r="B104" s="8">
        <v>1308</v>
      </c>
      <c r="C104" s="8">
        <v>13</v>
      </c>
      <c r="D104" s="7" t="s">
        <v>19</v>
      </c>
      <c r="E104" s="7">
        <v>431</v>
      </c>
      <c r="F104" s="6">
        <f t="shared" si="12"/>
        <v>474.1</v>
      </c>
      <c r="G104" s="5">
        <f t="shared" si="20"/>
        <v>23720</v>
      </c>
      <c r="H104" s="133">
        <f t="shared" si="13"/>
        <v>10223320</v>
      </c>
      <c r="I104" s="134">
        <f t="shared" si="14"/>
        <v>10734486</v>
      </c>
      <c r="J104" s="152">
        <f t="shared" si="15"/>
        <v>27000</v>
      </c>
      <c r="K104" s="136">
        <f t="shared" si="16"/>
        <v>1422300</v>
      </c>
      <c r="L104" s="144" t="s">
        <v>47</v>
      </c>
    </row>
    <row r="105" spans="1:12" ht="15" customHeight="1">
      <c r="A105" s="5">
        <v>103</v>
      </c>
      <c r="B105" s="8">
        <v>1401</v>
      </c>
      <c r="C105" s="8">
        <v>14</v>
      </c>
      <c r="D105" s="8" t="s">
        <v>13</v>
      </c>
      <c r="E105" s="7">
        <v>589</v>
      </c>
      <c r="F105" s="6">
        <f t="shared" si="12"/>
        <v>647.90000000000009</v>
      </c>
      <c r="G105" s="5">
        <f>G104+60</f>
        <v>23780</v>
      </c>
      <c r="H105" s="133">
        <f t="shared" si="13"/>
        <v>14006420</v>
      </c>
      <c r="I105" s="134">
        <f t="shared" si="14"/>
        <v>14706741</v>
      </c>
      <c r="J105" s="152">
        <f t="shared" si="15"/>
        <v>37000</v>
      </c>
      <c r="K105" s="136">
        <f t="shared" si="16"/>
        <v>1943700.0000000002</v>
      </c>
      <c r="L105" s="144" t="s">
        <v>46</v>
      </c>
    </row>
    <row r="106" spans="1:12" ht="15" customHeight="1">
      <c r="A106" s="5">
        <v>104</v>
      </c>
      <c r="B106" s="8">
        <v>1402</v>
      </c>
      <c r="C106" s="8">
        <v>14</v>
      </c>
      <c r="D106" s="8" t="s">
        <v>13</v>
      </c>
      <c r="E106" s="7">
        <v>636</v>
      </c>
      <c r="F106" s="6">
        <f t="shared" si="12"/>
        <v>699.6</v>
      </c>
      <c r="G106" s="5">
        <f t="shared" ref="G106:G112" si="21">G105</f>
        <v>23780</v>
      </c>
      <c r="H106" s="133">
        <v>0</v>
      </c>
      <c r="I106" s="134">
        <f t="shared" si="14"/>
        <v>0</v>
      </c>
      <c r="J106" s="152">
        <f t="shared" si="15"/>
        <v>0</v>
      </c>
      <c r="K106" s="136">
        <f t="shared" si="16"/>
        <v>2098800</v>
      </c>
      <c r="L106" s="144" t="s">
        <v>45</v>
      </c>
    </row>
    <row r="107" spans="1:12" ht="15" customHeight="1">
      <c r="A107" s="5">
        <v>105</v>
      </c>
      <c r="B107" s="8">
        <v>1403</v>
      </c>
      <c r="C107" s="8">
        <v>14</v>
      </c>
      <c r="D107" s="8" t="s">
        <v>13</v>
      </c>
      <c r="E107" s="7">
        <v>636</v>
      </c>
      <c r="F107" s="6">
        <f t="shared" si="12"/>
        <v>699.6</v>
      </c>
      <c r="G107" s="5">
        <f t="shared" si="21"/>
        <v>23780</v>
      </c>
      <c r="H107" s="133">
        <v>0</v>
      </c>
      <c r="I107" s="134">
        <f t="shared" si="14"/>
        <v>0</v>
      </c>
      <c r="J107" s="152">
        <f t="shared" si="15"/>
        <v>0</v>
      </c>
      <c r="K107" s="136">
        <f t="shared" si="16"/>
        <v>2098800</v>
      </c>
      <c r="L107" s="5" t="s">
        <v>45</v>
      </c>
    </row>
    <row r="108" spans="1:12" ht="15" customHeight="1">
      <c r="A108" s="5">
        <v>106</v>
      </c>
      <c r="B108" s="8">
        <v>1404</v>
      </c>
      <c r="C108" s="8">
        <v>14</v>
      </c>
      <c r="D108" s="8" t="s">
        <v>13</v>
      </c>
      <c r="E108" s="7">
        <v>589</v>
      </c>
      <c r="F108" s="6">
        <f t="shared" si="12"/>
        <v>647.90000000000009</v>
      </c>
      <c r="G108" s="5">
        <f t="shared" si="21"/>
        <v>23780</v>
      </c>
      <c r="H108" s="133">
        <f t="shared" si="13"/>
        <v>14006420</v>
      </c>
      <c r="I108" s="134">
        <f t="shared" si="14"/>
        <v>14706741</v>
      </c>
      <c r="J108" s="152">
        <f t="shared" si="15"/>
        <v>37000</v>
      </c>
      <c r="K108" s="136">
        <f t="shared" si="16"/>
        <v>1943700.0000000002</v>
      </c>
      <c r="L108" s="144" t="s">
        <v>47</v>
      </c>
    </row>
    <row r="109" spans="1:12" ht="15" customHeight="1">
      <c r="A109" s="5">
        <v>107</v>
      </c>
      <c r="B109" s="8">
        <v>1405</v>
      </c>
      <c r="C109" s="8">
        <v>14</v>
      </c>
      <c r="D109" s="7" t="s">
        <v>19</v>
      </c>
      <c r="E109" s="7">
        <v>431</v>
      </c>
      <c r="F109" s="6">
        <f t="shared" si="12"/>
        <v>474.1</v>
      </c>
      <c r="G109" s="5">
        <f t="shared" si="21"/>
        <v>23780</v>
      </c>
      <c r="H109" s="133">
        <f t="shared" si="13"/>
        <v>10249180</v>
      </c>
      <c r="I109" s="134">
        <f t="shared" si="14"/>
        <v>10761639</v>
      </c>
      <c r="J109" s="152">
        <f t="shared" si="15"/>
        <v>27000</v>
      </c>
      <c r="K109" s="136">
        <f t="shared" si="16"/>
        <v>1422300</v>
      </c>
      <c r="L109" s="144" t="s">
        <v>47</v>
      </c>
    </row>
    <row r="110" spans="1:12" ht="15" customHeight="1">
      <c r="A110" s="5">
        <v>108</v>
      </c>
      <c r="B110" s="8">
        <v>1406</v>
      </c>
      <c r="C110" s="8">
        <v>14</v>
      </c>
      <c r="D110" s="7" t="s">
        <v>19</v>
      </c>
      <c r="E110" s="7">
        <v>461</v>
      </c>
      <c r="F110" s="6">
        <f t="shared" si="12"/>
        <v>507.1</v>
      </c>
      <c r="G110" s="5">
        <f t="shared" si="21"/>
        <v>23780</v>
      </c>
      <c r="H110" s="133">
        <f t="shared" si="13"/>
        <v>10962580</v>
      </c>
      <c r="I110" s="134">
        <f t="shared" si="14"/>
        <v>11510709</v>
      </c>
      <c r="J110" s="152">
        <f t="shared" si="15"/>
        <v>29000</v>
      </c>
      <c r="K110" s="136">
        <f t="shared" si="16"/>
        <v>1521300</v>
      </c>
      <c r="L110" s="144" t="s">
        <v>47</v>
      </c>
    </row>
    <row r="111" spans="1:12" ht="15" customHeight="1">
      <c r="A111" s="5">
        <v>109</v>
      </c>
      <c r="B111" s="8">
        <v>1407</v>
      </c>
      <c r="C111" s="8">
        <v>14</v>
      </c>
      <c r="D111" s="7" t="s">
        <v>19</v>
      </c>
      <c r="E111" s="7">
        <v>461</v>
      </c>
      <c r="F111" s="6">
        <f t="shared" si="12"/>
        <v>507.1</v>
      </c>
      <c r="G111" s="5">
        <f t="shared" si="21"/>
        <v>23780</v>
      </c>
      <c r="H111" s="133">
        <f t="shared" si="13"/>
        <v>10962580</v>
      </c>
      <c r="I111" s="134">
        <f t="shared" si="14"/>
        <v>11510709</v>
      </c>
      <c r="J111" s="152">
        <f t="shared" si="15"/>
        <v>29000</v>
      </c>
      <c r="K111" s="136">
        <f t="shared" si="16"/>
        <v>1521300</v>
      </c>
      <c r="L111" s="144" t="s">
        <v>47</v>
      </c>
    </row>
    <row r="112" spans="1:12" ht="15" customHeight="1">
      <c r="A112" s="5">
        <v>110</v>
      </c>
      <c r="B112" s="8">
        <v>1408</v>
      </c>
      <c r="C112" s="8">
        <v>14</v>
      </c>
      <c r="D112" s="7" t="s">
        <v>19</v>
      </c>
      <c r="E112" s="7">
        <v>431</v>
      </c>
      <c r="F112" s="6">
        <f t="shared" si="12"/>
        <v>474.1</v>
      </c>
      <c r="G112" s="5">
        <f t="shared" si="21"/>
        <v>23780</v>
      </c>
      <c r="H112" s="133">
        <f t="shared" si="13"/>
        <v>10249180</v>
      </c>
      <c r="I112" s="134">
        <f t="shared" si="14"/>
        <v>10761639</v>
      </c>
      <c r="J112" s="152">
        <f t="shared" si="15"/>
        <v>27000</v>
      </c>
      <c r="K112" s="136">
        <f t="shared" si="16"/>
        <v>1422300</v>
      </c>
      <c r="L112" s="144" t="s">
        <v>47</v>
      </c>
    </row>
    <row r="113" spans="1:12" ht="15" customHeight="1">
      <c r="A113" s="5">
        <v>111</v>
      </c>
      <c r="B113" s="8">
        <v>1502</v>
      </c>
      <c r="C113" s="8">
        <v>15</v>
      </c>
      <c r="D113" s="8" t="s">
        <v>13</v>
      </c>
      <c r="E113" s="7">
        <v>636</v>
      </c>
      <c r="F113" s="6">
        <f t="shared" si="12"/>
        <v>699.6</v>
      </c>
      <c r="G113" s="5">
        <f>G112+60</f>
        <v>23840</v>
      </c>
      <c r="H113" s="133">
        <v>0</v>
      </c>
      <c r="I113" s="134">
        <f t="shared" si="14"/>
        <v>0</v>
      </c>
      <c r="J113" s="152">
        <f t="shared" si="15"/>
        <v>0</v>
      </c>
      <c r="K113" s="136">
        <f t="shared" si="16"/>
        <v>2098800</v>
      </c>
      <c r="L113" s="144" t="s">
        <v>45</v>
      </c>
    </row>
    <row r="114" spans="1:12" ht="15" customHeight="1">
      <c r="A114" s="5">
        <v>112</v>
      </c>
      <c r="B114" s="8">
        <v>1503</v>
      </c>
      <c r="C114" s="8">
        <v>15</v>
      </c>
      <c r="D114" s="8" t="s">
        <v>13</v>
      </c>
      <c r="E114" s="7">
        <v>636</v>
      </c>
      <c r="F114" s="6">
        <f t="shared" si="12"/>
        <v>699.6</v>
      </c>
      <c r="G114" s="5">
        <f t="shared" ref="G114:G119" si="22">G113</f>
        <v>23840</v>
      </c>
      <c r="H114" s="133">
        <v>0</v>
      </c>
      <c r="I114" s="134">
        <f t="shared" si="14"/>
        <v>0</v>
      </c>
      <c r="J114" s="152">
        <f t="shared" si="15"/>
        <v>0</v>
      </c>
      <c r="K114" s="136">
        <f t="shared" si="16"/>
        <v>2098800</v>
      </c>
      <c r="L114" s="144" t="s">
        <v>45</v>
      </c>
    </row>
    <row r="115" spans="1:12" ht="15" customHeight="1">
      <c r="A115" s="5">
        <v>113</v>
      </c>
      <c r="B115" s="8">
        <v>1504</v>
      </c>
      <c r="C115" s="8">
        <v>15</v>
      </c>
      <c r="D115" s="8" t="s">
        <v>13</v>
      </c>
      <c r="E115" s="7">
        <v>589</v>
      </c>
      <c r="F115" s="6">
        <f t="shared" si="12"/>
        <v>647.90000000000009</v>
      </c>
      <c r="G115" s="5">
        <f t="shared" si="22"/>
        <v>23840</v>
      </c>
      <c r="H115" s="133">
        <f t="shared" si="13"/>
        <v>14041760</v>
      </c>
      <c r="I115" s="134">
        <f t="shared" si="14"/>
        <v>14743848</v>
      </c>
      <c r="J115" s="152">
        <f t="shared" si="15"/>
        <v>37000</v>
      </c>
      <c r="K115" s="136">
        <f t="shared" si="16"/>
        <v>1943700.0000000002</v>
      </c>
      <c r="L115" s="144" t="s">
        <v>47</v>
      </c>
    </row>
    <row r="116" spans="1:12" ht="15" customHeight="1">
      <c r="A116" s="5">
        <v>114</v>
      </c>
      <c r="B116" s="8">
        <v>1505</v>
      </c>
      <c r="C116" s="8">
        <v>15</v>
      </c>
      <c r="D116" s="7" t="s">
        <v>19</v>
      </c>
      <c r="E116" s="7">
        <v>431</v>
      </c>
      <c r="F116" s="6">
        <f t="shared" si="12"/>
        <v>474.1</v>
      </c>
      <c r="G116" s="5">
        <f t="shared" si="22"/>
        <v>23840</v>
      </c>
      <c r="H116" s="133">
        <f t="shared" si="13"/>
        <v>10275040</v>
      </c>
      <c r="I116" s="134">
        <f t="shared" si="14"/>
        <v>10788792</v>
      </c>
      <c r="J116" s="152">
        <f t="shared" si="15"/>
        <v>27000</v>
      </c>
      <c r="K116" s="136">
        <f t="shared" si="16"/>
        <v>1422300</v>
      </c>
      <c r="L116" s="144" t="s">
        <v>47</v>
      </c>
    </row>
    <row r="117" spans="1:12" ht="15" customHeight="1">
      <c r="A117" s="5">
        <v>115</v>
      </c>
      <c r="B117" s="8">
        <v>1506</v>
      </c>
      <c r="C117" s="8">
        <v>15</v>
      </c>
      <c r="D117" s="7" t="s">
        <v>19</v>
      </c>
      <c r="E117" s="7">
        <v>461</v>
      </c>
      <c r="F117" s="6">
        <f t="shared" si="12"/>
        <v>507.1</v>
      </c>
      <c r="G117" s="5">
        <f t="shared" si="22"/>
        <v>23840</v>
      </c>
      <c r="H117" s="133">
        <f t="shared" si="13"/>
        <v>10990240</v>
      </c>
      <c r="I117" s="134">
        <f t="shared" si="14"/>
        <v>11539752</v>
      </c>
      <c r="J117" s="152">
        <f t="shared" si="15"/>
        <v>29000</v>
      </c>
      <c r="K117" s="136">
        <f t="shared" si="16"/>
        <v>1521300</v>
      </c>
      <c r="L117" s="144" t="s">
        <v>47</v>
      </c>
    </row>
    <row r="118" spans="1:12" ht="15" customHeight="1">
      <c r="A118" s="5">
        <v>116</v>
      </c>
      <c r="B118" s="8">
        <v>1507</v>
      </c>
      <c r="C118" s="8">
        <v>15</v>
      </c>
      <c r="D118" s="7" t="s">
        <v>19</v>
      </c>
      <c r="E118" s="7">
        <v>461</v>
      </c>
      <c r="F118" s="6">
        <f t="shared" si="12"/>
        <v>507.1</v>
      </c>
      <c r="G118" s="5">
        <f t="shared" si="22"/>
        <v>23840</v>
      </c>
      <c r="H118" s="133">
        <f t="shared" si="13"/>
        <v>10990240</v>
      </c>
      <c r="I118" s="134">
        <f t="shared" si="14"/>
        <v>11539752</v>
      </c>
      <c r="J118" s="152">
        <f t="shared" si="15"/>
        <v>29000</v>
      </c>
      <c r="K118" s="136">
        <f t="shared" si="16"/>
        <v>1521300</v>
      </c>
      <c r="L118" s="144" t="s">
        <v>47</v>
      </c>
    </row>
    <row r="119" spans="1:12" ht="15" customHeight="1">
      <c r="A119" s="5">
        <v>117</v>
      </c>
      <c r="B119" s="8">
        <v>1508</v>
      </c>
      <c r="C119" s="8">
        <v>15</v>
      </c>
      <c r="D119" s="7" t="s">
        <v>19</v>
      </c>
      <c r="E119" s="7">
        <v>431</v>
      </c>
      <c r="F119" s="6">
        <f t="shared" si="12"/>
        <v>474.1</v>
      </c>
      <c r="G119" s="5">
        <f t="shared" si="22"/>
        <v>23840</v>
      </c>
      <c r="H119" s="133">
        <f t="shared" si="13"/>
        <v>10275040</v>
      </c>
      <c r="I119" s="134">
        <f t="shared" si="14"/>
        <v>10788792</v>
      </c>
      <c r="J119" s="152">
        <f t="shared" si="15"/>
        <v>27000</v>
      </c>
      <c r="K119" s="136">
        <f t="shared" si="16"/>
        <v>1422300</v>
      </c>
      <c r="L119" s="144" t="s">
        <v>47</v>
      </c>
    </row>
    <row r="120" spans="1:12" ht="15" customHeight="1">
      <c r="A120" s="5">
        <v>118</v>
      </c>
      <c r="B120" s="8">
        <v>1601</v>
      </c>
      <c r="C120" s="8">
        <v>16</v>
      </c>
      <c r="D120" s="8" t="s">
        <v>13</v>
      </c>
      <c r="E120" s="7">
        <v>589</v>
      </c>
      <c r="F120" s="6">
        <f t="shared" si="12"/>
        <v>647.90000000000009</v>
      </c>
      <c r="G120" s="5">
        <f>G119+60</f>
        <v>23900</v>
      </c>
      <c r="H120" s="133">
        <f t="shared" si="13"/>
        <v>14077100</v>
      </c>
      <c r="I120" s="134">
        <f t="shared" si="14"/>
        <v>14780955</v>
      </c>
      <c r="J120" s="152">
        <f t="shared" si="15"/>
        <v>37000</v>
      </c>
      <c r="K120" s="136">
        <f t="shared" si="16"/>
        <v>1943700.0000000002</v>
      </c>
      <c r="L120" s="144" t="s">
        <v>46</v>
      </c>
    </row>
    <row r="121" spans="1:12" ht="15" customHeight="1">
      <c r="A121" s="5">
        <v>119</v>
      </c>
      <c r="B121" s="8">
        <v>1602</v>
      </c>
      <c r="C121" s="8">
        <v>16</v>
      </c>
      <c r="D121" s="8" t="s">
        <v>13</v>
      </c>
      <c r="E121" s="7">
        <v>636</v>
      </c>
      <c r="F121" s="6">
        <f t="shared" si="12"/>
        <v>699.6</v>
      </c>
      <c r="G121" s="5">
        <f t="shared" ref="G121:G127" si="23">G120</f>
        <v>23900</v>
      </c>
      <c r="H121" s="133">
        <f t="shared" si="13"/>
        <v>15200400</v>
      </c>
      <c r="I121" s="134">
        <f t="shared" si="14"/>
        <v>15960420</v>
      </c>
      <c r="J121" s="152">
        <f t="shared" si="15"/>
        <v>40000</v>
      </c>
      <c r="K121" s="136">
        <f t="shared" si="16"/>
        <v>2098800</v>
      </c>
      <c r="L121" s="144" t="s">
        <v>47</v>
      </c>
    </row>
    <row r="122" spans="1:12" ht="15" customHeight="1">
      <c r="A122" s="5">
        <v>120</v>
      </c>
      <c r="B122" s="8">
        <v>1603</v>
      </c>
      <c r="C122" s="8">
        <v>16</v>
      </c>
      <c r="D122" s="8" t="s">
        <v>13</v>
      </c>
      <c r="E122" s="7">
        <v>636</v>
      </c>
      <c r="F122" s="6">
        <f t="shared" si="12"/>
        <v>699.6</v>
      </c>
      <c r="G122" s="5">
        <f t="shared" si="23"/>
        <v>23900</v>
      </c>
      <c r="H122" s="133">
        <f t="shared" si="13"/>
        <v>15200400</v>
      </c>
      <c r="I122" s="134">
        <f t="shared" si="14"/>
        <v>15960420</v>
      </c>
      <c r="J122" s="152">
        <f t="shared" si="15"/>
        <v>40000</v>
      </c>
      <c r="K122" s="136">
        <f t="shared" si="16"/>
        <v>2098800</v>
      </c>
      <c r="L122" s="5" t="s">
        <v>47</v>
      </c>
    </row>
    <row r="123" spans="1:12" ht="15" customHeight="1">
      <c r="A123" s="5">
        <v>121</v>
      </c>
      <c r="B123" s="8">
        <v>1604</v>
      </c>
      <c r="C123" s="8">
        <v>16</v>
      </c>
      <c r="D123" s="8" t="s">
        <v>13</v>
      </c>
      <c r="E123" s="7">
        <v>589</v>
      </c>
      <c r="F123" s="6">
        <f t="shared" si="12"/>
        <v>647.90000000000009</v>
      </c>
      <c r="G123" s="5">
        <f t="shared" si="23"/>
        <v>23900</v>
      </c>
      <c r="H123" s="133">
        <f t="shared" si="13"/>
        <v>14077100</v>
      </c>
      <c r="I123" s="134">
        <f t="shared" si="14"/>
        <v>14780955</v>
      </c>
      <c r="J123" s="152">
        <f t="shared" si="15"/>
        <v>37000</v>
      </c>
      <c r="K123" s="136">
        <f t="shared" si="16"/>
        <v>1943700.0000000002</v>
      </c>
      <c r="L123" s="144" t="s">
        <v>47</v>
      </c>
    </row>
    <row r="124" spans="1:12" ht="15" customHeight="1">
      <c r="A124" s="5">
        <v>122</v>
      </c>
      <c r="B124" s="8">
        <v>1605</v>
      </c>
      <c r="C124" s="8">
        <v>16</v>
      </c>
      <c r="D124" s="7" t="s">
        <v>19</v>
      </c>
      <c r="E124" s="7">
        <v>431</v>
      </c>
      <c r="F124" s="6">
        <f t="shared" si="12"/>
        <v>474.1</v>
      </c>
      <c r="G124" s="5">
        <f t="shared" si="23"/>
        <v>23900</v>
      </c>
      <c r="H124" s="133">
        <f t="shared" si="13"/>
        <v>10300900</v>
      </c>
      <c r="I124" s="134">
        <f t="shared" si="14"/>
        <v>10815945</v>
      </c>
      <c r="J124" s="152">
        <f t="shared" si="15"/>
        <v>27000</v>
      </c>
      <c r="K124" s="136">
        <f t="shared" si="16"/>
        <v>1422300</v>
      </c>
      <c r="L124" s="144" t="s">
        <v>47</v>
      </c>
    </row>
    <row r="125" spans="1:12" ht="15" customHeight="1">
      <c r="A125" s="5">
        <v>123</v>
      </c>
      <c r="B125" s="8">
        <v>1606</v>
      </c>
      <c r="C125" s="8">
        <v>16</v>
      </c>
      <c r="D125" s="7" t="s">
        <v>19</v>
      </c>
      <c r="E125" s="7">
        <v>461</v>
      </c>
      <c r="F125" s="6">
        <f t="shared" si="12"/>
        <v>507.1</v>
      </c>
      <c r="G125" s="5">
        <f t="shared" si="23"/>
        <v>23900</v>
      </c>
      <c r="H125" s="133">
        <f t="shared" si="13"/>
        <v>11017900</v>
      </c>
      <c r="I125" s="134">
        <f t="shared" si="14"/>
        <v>11568795</v>
      </c>
      <c r="J125" s="152">
        <f t="shared" si="15"/>
        <v>29000</v>
      </c>
      <c r="K125" s="136">
        <f t="shared" si="16"/>
        <v>1521300</v>
      </c>
      <c r="L125" s="144" t="s">
        <v>47</v>
      </c>
    </row>
    <row r="126" spans="1:12" ht="15" customHeight="1">
      <c r="A126" s="5">
        <v>124</v>
      </c>
      <c r="B126" s="8">
        <v>1607</v>
      </c>
      <c r="C126" s="8">
        <v>16</v>
      </c>
      <c r="D126" s="7" t="s">
        <v>19</v>
      </c>
      <c r="E126" s="7">
        <v>461</v>
      </c>
      <c r="F126" s="6">
        <f t="shared" si="12"/>
        <v>507.1</v>
      </c>
      <c r="G126" s="5">
        <f t="shared" si="23"/>
        <v>23900</v>
      </c>
      <c r="H126" s="133">
        <f t="shared" si="13"/>
        <v>11017900</v>
      </c>
      <c r="I126" s="134">
        <f t="shared" si="14"/>
        <v>11568795</v>
      </c>
      <c r="J126" s="152">
        <f t="shared" si="15"/>
        <v>29000</v>
      </c>
      <c r="K126" s="136">
        <f t="shared" si="16"/>
        <v>1521300</v>
      </c>
      <c r="L126" s="144" t="s">
        <v>47</v>
      </c>
    </row>
    <row r="127" spans="1:12" ht="15" customHeight="1">
      <c r="A127" s="5">
        <v>125</v>
      </c>
      <c r="B127" s="8">
        <v>1608</v>
      </c>
      <c r="C127" s="8">
        <v>16</v>
      </c>
      <c r="D127" s="7" t="s">
        <v>19</v>
      </c>
      <c r="E127" s="7">
        <v>431</v>
      </c>
      <c r="F127" s="6">
        <f t="shared" si="12"/>
        <v>474.1</v>
      </c>
      <c r="G127" s="5">
        <f t="shared" si="23"/>
        <v>23900</v>
      </c>
      <c r="H127" s="133">
        <f t="shared" si="13"/>
        <v>10300900</v>
      </c>
      <c r="I127" s="134">
        <f t="shared" si="14"/>
        <v>10815945</v>
      </c>
      <c r="J127" s="152">
        <f t="shared" si="15"/>
        <v>27000</v>
      </c>
      <c r="K127" s="136">
        <f t="shared" si="16"/>
        <v>1422300</v>
      </c>
      <c r="L127" s="144" t="s">
        <v>47</v>
      </c>
    </row>
    <row r="128" spans="1:12" ht="15" customHeight="1">
      <c r="A128" s="146" t="s">
        <v>3</v>
      </c>
      <c r="B128" s="146"/>
      <c r="C128" s="146"/>
      <c r="D128" s="146"/>
      <c r="E128" s="54">
        <f>SUM(E3:E127)</f>
        <v>65948</v>
      </c>
      <c r="F128" s="31">
        <f>SUM(F3:F127)</f>
        <v>72542.799999999988</v>
      </c>
      <c r="G128" s="137"/>
      <c r="H128" s="138">
        <f>SUM(H3:H127)</f>
        <v>1099433500</v>
      </c>
      <c r="I128" s="138">
        <f>SUM(I3:I127)</f>
        <v>1154405175</v>
      </c>
      <c r="J128" s="139"/>
      <c r="K128" s="138">
        <f>SUM(K3:K127)</f>
        <v>217628400</v>
      </c>
      <c r="L128" s="144"/>
    </row>
    <row r="129" spans="14:14" ht="15" customHeight="1"/>
    <row r="130" spans="14:14" ht="15" customHeight="1">
      <c r="N130" s="63">
        <f>F128*3000</f>
        <v>217628399.99999997</v>
      </c>
    </row>
    <row r="131" spans="14:14" ht="15" customHeight="1"/>
    <row r="132" spans="14:14" ht="15" customHeight="1"/>
    <row r="133" spans="14:14" ht="15" customHeight="1"/>
    <row r="134" spans="14:14" ht="15" customHeight="1"/>
    <row r="135" spans="14:14" ht="15" customHeight="1"/>
    <row r="136" spans="14:14" ht="15" customHeight="1"/>
    <row r="137" spans="14:14" ht="15" customHeight="1"/>
    <row r="138" spans="14:14" ht="15" customHeight="1"/>
    <row r="139" spans="14:14" ht="15" customHeight="1"/>
    <row r="140" spans="14:14" ht="15" customHeight="1"/>
    <row r="141" spans="14:14" ht="15" customHeight="1"/>
    <row r="142" spans="14:14" ht="15" customHeight="1"/>
  </sheetData>
  <mergeCells count="2">
    <mergeCell ref="A128:D128"/>
    <mergeCell ref="A1:L1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FC353-EC98-46C3-A7BC-4F796EAAB607}">
  <dimension ref="A1:Z112"/>
  <sheetViews>
    <sheetView topLeftCell="A82" zoomScale="145" zoomScaleNormal="145" workbookViewId="0">
      <selection activeCell="I98" sqref="I98"/>
    </sheetView>
  </sheetViews>
  <sheetFormatPr defaultRowHeight="16.5"/>
  <cols>
    <col min="1" max="1" width="4" style="30" customWidth="1"/>
    <col min="2" max="2" width="5.140625" style="29" customWidth="1"/>
    <col min="3" max="3" width="4.42578125" style="29" customWidth="1"/>
    <col min="4" max="4" width="7.28515625" style="14" customWidth="1"/>
    <col min="5" max="5" width="7.140625" style="15" customWidth="1"/>
    <col min="6" max="6" width="6.5703125" style="14" customWidth="1"/>
    <col min="7" max="7" width="7.140625" style="30" customWidth="1"/>
    <col min="8" max="8" width="12.7109375" style="30" customWidth="1"/>
    <col min="9" max="9" width="12.42578125" style="30" customWidth="1"/>
    <col min="10" max="10" width="9.42578125" style="140" customWidth="1"/>
    <col min="11" max="11" width="11" style="30" customWidth="1"/>
    <col min="12" max="12" width="9.140625" style="145"/>
    <col min="13" max="13" width="11.7109375" style="63" customWidth="1"/>
    <col min="14" max="14" width="11.28515625" style="63" customWidth="1"/>
    <col min="15" max="15" width="9.5703125" style="63" customWidth="1"/>
    <col min="16" max="16" width="9.28515625" style="64" customWidth="1"/>
    <col min="17" max="18" width="9.140625" style="63"/>
    <col min="19" max="20" width="14.85546875" style="63" customWidth="1"/>
    <col min="21" max="25" width="9.140625" style="63"/>
    <col min="26" max="26" width="16.140625" style="63" customWidth="1"/>
    <col min="27" max="16384" width="9.140625" style="63"/>
  </cols>
  <sheetData>
    <row r="1" spans="1:17" ht="31.5" customHeight="1">
      <c r="A1" s="147" t="s">
        <v>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7" ht="76.5" customHeight="1">
      <c r="A2" s="132" t="s">
        <v>1</v>
      </c>
      <c r="B2" s="132" t="s">
        <v>0</v>
      </c>
      <c r="C2" s="132" t="s">
        <v>2</v>
      </c>
      <c r="D2" s="132" t="s">
        <v>14</v>
      </c>
      <c r="E2" s="132" t="s">
        <v>21</v>
      </c>
      <c r="F2" s="132" t="s">
        <v>11</v>
      </c>
      <c r="G2" s="132" t="s">
        <v>43</v>
      </c>
      <c r="H2" s="132" t="s">
        <v>42</v>
      </c>
      <c r="I2" s="141" t="s">
        <v>41</v>
      </c>
      <c r="J2" s="142" t="s">
        <v>40</v>
      </c>
      <c r="K2" s="132" t="s">
        <v>39</v>
      </c>
      <c r="L2" s="143" t="s">
        <v>44</v>
      </c>
    </row>
    <row r="3" spans="1:17" ht="16.5" customHeight="1">
      <c r="A3" s="5">
        <v>1</v>
      </c>
      <c r="B3" s="9">
        <v>101</v>
      </c>
      <c r="C3" s="6">
        <v>1</v>
      </c>
      <c r="D3" s="8" t="s">
        <v>13</v>
      </c>
      <c r="E3" s="7">
        <v>589</v>
      </c>
      <c r="F3" s="6">
        <f>E3*1.1</f>
        <v>647.90000000000009</v>
      </c>
      <c r="G3" s="5">
        <v>23000</v>
      </c>
      <c r="H3" s="133">
        <f t="shared" ref="H3:H49" si="0">E3*G3</f>
        <v>13547000</v>
      </c>
      <c r="I3" s="134">
        <f>ROUND(H3*1.05,0)</f>
        <v>14224350</v>
      </c>
      <c r="J3" s="135">
        <f>MROUND((I3*0.03/12),500)</f>
        <v>35500</v>
      </c>
      <c r="K3" s="136">
        <f>F3*3000</f>
        <v>1943700.0000000002</v>
      </c>
      <c r="L3" s="144" t="s">
        <v>46</v>
      </c>
      <c r="M3" s="65"/>
      <c r="N3" s="2"/>
      <c r="P3" s="66"/>
      <c r="Q3" s="66"/>
    </row>
    <row r="4" spans="1:17" ht="16.5" customHeight="1">
      <c r="A4" s="5">
        <v>2</v>
      </c>
      <c r="B4" s="9">
        <v>104</v>
      </c>
      <c r="C4" s="6">
        <v>1</v>
      </c>
      <c r="D4" s="8" t="s">
        <v>13</v>
      </c>
      <c r="E4" s="7">
        <v>589</v>
      </c>
      <c r="F4" s="6">
        <f t="shared" ref="F4:F49" si="1">E4*1.1</f>
        <v>647.90000000000009</v>
      </c>
      <c r="G4" s="5">
        <v>23000</v>
      </c>
      <c r="H4" s="133">
        <f t="shared" si="0"/>
        <v>13547000</v>
      </c>
      <c r="I4" s="134">
        <f t="shared" ref="I4:I49" si="2">ROUND(H4*1.05,0)</f>
        <v>14224350</v>
      </c>
      <c r="J4" s="135">
        <f t="shared" ref="J4:J49" si="3">MROUND((I4*0.03/12),500)</f>
        <v>35500</v>
      </c>
      <c r="K4" s="136">
        <f t="shared" ref="K4:K49" si="4">F4*3000</f>
        <v>1943700.0000000002</v>
      </c>
      <c r="L4" s="144" t="s">
        <v>47</v>
      </c>
      <c r="N4" s="3"/>
      <c r="Q4" s="50"/>
    </row>
    <row r="5" spans="1:17" ht="16.5" customHeight="1">
      <c r="A5" s="5">
        <v>3</v>
      </c>
      <c r="B5" s="9">
        <v>105</v>
      </c>
      <c r="C5" s="6">
        <v>1</v>
      </c>
      <c r="D5" s="7" t="s">
        <v>19</v>
      </c>
      <c r="E5" s="7">
        <v>431</v>
      </c>
      <c r="F5" s="6">
        <f t="shared" si="1"/>
        <v>474.1</v>
      </c>
      <c r="G5" s="5">
        <v>23000</v>
      </c>
      <c r="H5" s="133">
        <f t="shared" si="0"/>
        <v>9913000</v>
      </c>
      <c r="I5" s="134">
        <f t="shared" si="2"/>
        <v>10408650</v>
      </c>
      <c r="J5" s="135">
        <f t="shared" si="3"/>
        <v>26000</v>
      </c>
      <c r="K5" s="136">
        <f t="shared" si="4"/>
        <v>1422300</v>
      </c>
      <c r="L5" s="144" t="s">
        <v>47</v>
      </c>
      <c r="N5" s="3"/>
      <c r="Q5" s="50"/>
    </row>
    <row r="6" spans="1:17" ht="17.25" customHeight="1">
      <c r="A6" s="5">
        <v>4</v>
      </c>
      <c r="B6" s="9">
        <v>106</v>
      </c>
      <c r="C6" s="6">
        <v>1</v>
      </c>
      <c r="D6" s="7" t="s">
        <v>19</v>
      </c>
      <c r="E6" s="7">
        <v>461</v>
      </c>
      <c r="F6" s="6">
        <f t="shared" si="1"/>
        <v>507.1</v>
      </c>
      <c r="G6" s="5">
        <v>23000</v>
      </c>
      <c r="H6" s="133">
        <f t="shared" si="0"/>
        <v>10603000</v>
      </c>
      <c r="I6" s="134">
        <f t="shared" si="2"/>
        <v>11133150</v>
      </c>
      <c r="J6" s="135">
        <f t="shared" si="3"/>
        <v>28000</v>
      </c>
      <c r="K6" s="136">
        <f t="shared" si="4"/>
        <v>1521300</v>
      </c>
      <c r="L6" s="144" t="s">
        <v>47</v>
      </c>
      <c r="Q6" s="50"/>
    </row>
    <row r="7" spans="1:17" ht="16.5" customHeight="1">
      <c r="A7" s="5">
        <v>5</v>
      </c>
      <c r="B7" s="9">
        <v>107</v>
      </c>
      <c r="C7" s="6">
        <v>1</v>
      </c>
      <c r="D7" s="7" t="s">
        <v>19</v>
      </c>
      <c r="E7" s="7">
        <v>461</v>
      </c>
      <c r="F7" s="6">
        <f t="shared" si="1"/>
        <v>507.1</v>
      </c>
      <c r="G7" s="5">
        <v>23000</v>
      </c>
      <c r="H7" s="133">
        <f t="shared" si="0"/>
        <v>10603000</v>
      </c>
      <c r="I7" s="134">
        <f t="shared" si="2"/>
        <v>11133150</v>
      </c>
      <c r="J7" s="135">
        <f t="shared" si="3"/>
        <v>28000</v>
      </c>
      <c r="K7" s="136">
        <f t="shared" si="4"/>
        <v>1521300</v>
      </c>
      <c r="L7" s="144" t="s">
        <v>47</v>
      </c>
      <c r="Q7" s="70"/>
    </row>
    <row r="8" spans="1:17" ht="16.5" customHeight="1">
      <c r="A8" s="5">
        <v>6</v>
      </c>
      <c r="B8" s="9">
        <v>108</v>
      </c>
      <c r="C8" s="6">
        <v>1</v>
      </c>
      <c r="D8" s="7" t="s">
        <v>19</v>
      </c>
      <c r="E8" s="7">
        <v>431</v>
      </c>
      <c r="F8" s="6">
        <f t="shared" si="1"/>
        <v>474.1</v>
      </c>
      <c r="G8" s="5">
        <v>23000</v>
      </c>
      <c r="H8" s="133">
        <f t="shared" si="0"/>
        <v>9913000</v>
      </c>
      <c r="I8" s="134">
        <f t="shared" si="2"/>
        <v>10408650</v>
      </c>
      <c r="J8" s="135">
        <f t="shared" si="3"/>
        <v>26000</v>
      </c>
      <c r="K8" s="136">
        <f t="shared" si="4"/>
        <v>1422300</v>
      </c>
      <c r="L8" s="144" t="s">
        <v>47</v>
      </c>
      <c r="Q8" s="50"/>
    </row>
    <row r="9" spans="1:17" ht="16.5" customHeight="1">
      <c r="A9" s="5">
        <v>7</v>
      </c>
      <c r="B9" s="8">
        <v>201</v>
      </c>
      <c r="C9" s="8">
        <v>2</v>
      </c>
      <c r="D9" s="8" t="s">
        <v>13</v>
      </c>
      <c r="E9" s="7">
        <v>589</v>
      </c>
      <c r="F9" s="6">
        <f t="shared" si="1"/>
        <v>647.90000000000009</v>
      </c>
      <c r="G9" s="5">
        <v>23060</v>
      </c>
      <c r="H9" s="133">
        <f t="shared" si="0"/>
        <v>13582340</v>
      </c>
      <c r="I9" s="134">
        <f t="shared" si="2"/>
        <v>14261457</v>
      </c>
      <c r="J9" s="135">
        <f t="shared" si="3"/>
        <v>35500</v>
      </c>
      <c r="K9" s="136">
        <f t="shared" si="4"/>
        <v>1943700.0000000002</v>
      </c>
      <c r="L9" s="144" t="s">
        <v>46</v>
      </c>
      <c r="Q9" s="50"/>
    </row>
    <row r="10" spans="1:17" ht="15" customHeight="1">
      <c r="A10" s="5">
        <v>8</v>
      </c>
      <c r="B10" s="8">
        <v>204</v>
      </c>
      <c r="C10" s="8">
        <v>2</v>
      </c>
      <c r="D10" s="8" t="s">
        <v>13</v>
      </c>
      <c r="E10" s="7">
        <v>589</v>
      </c>
      <c r="F10" s="6">
        <f t="shared" si="1"/>
        <v>647.90000000000009</v>
      </c>
      <c r="G10" s="5">
        <v>23060</v>
      </c>
      <c r="H10" s="133">
        <f t="shared" si="0"/>
        <v>13582340</v>
      </c>
      <c r="I10" s="134">
        <f t="shared" si="2"/>
        <v>14261457</v>
      </c>
      <c r="J10" s="135">
        <f t="shared" si="3"/>
        <v>35500</v>
      </c>
      <c r="K10" s="136">
        <f t="shared" si="4"/>
        <v>1943700.0000000002</v>
      </c>
      <c r="L10" s="144" t="s">
        <v>47</v>
      </c>
    </row>
    <row r="11" spans="1:17" s="1" customFormat="1" ht="15" customHeight="1">
      <c r="A11" s="5">
        <v>9</v>
      </c>
      <c r="B11" s="8">
        <v>205</v>
      </c>
      <c r="C11" s="8">
        <v>2</v>
      </c>
      <c r="D11" s="7" t="s">
        <v>19</v>
      </c>
      <c r="E11" s="7">
        <v>431</v>
      </c>
      <c r="F11" s="6">
        <f t="shared" si="1"/>
        <v>474.1</v>
      </c>
      <c r="G11" s="5">
        <v>23060</v>
      </c>
      <c r="H11" s="133">
        <f t="shared" si="0"/>
        <v>9938860</v>
      </c>
      <c r="I11" s="134">
        <f t="shared" si="2"/>
        <v>10435803</v>
      </c>
      <c r="J11" s="135">
        <f t="shared" si="3"/>
        <v>26000</v>
      </c>
      <c r="K11" s="136">
        <f t="shared" si="4"/>
        <v>1422300</v>
      </c>
      <c r="L11" s="144" t="s">
        <v>47</v>
      </c>
      <c r="P11" s="71"/>
    </row>
    <row r="12" spans="1:17" s="1" customFormat="1" ht="15" customHeight="1">
      <c r="A12" s="5">
        <v>10</v>
      </c>
      <c r="B12" s="8">
        <v>206</v>
      </c>
      <c r="C12" s="8">
        <v>2</v>
      </c>
      <c r="D12" s="7" t="s">
        <v>19</v>
      </c>
      <c r="E12" s="7">
        <v>461</v>
      </c>
      <c r="F12" s="6">
        <f t="shared" si="1"/>
        <v>507.1</v>
      </c>
      <c r="G12" s="5">
        <v>23060</v>
      </c>
      <c r="H12" s="133">
        <f t="shared" si="0"/>
        <v>10630660</v>
      </c>
      <c r="I12" s="134">
        <f t="shared" si="2"/>
        <v>11162193</v>
      </c>
      <c r="J12" s="135">
        <f t="shared" si="3"/>
        <v>28000</v>
      </c>
      <c r="K12" s="136">
        <f t="shared" si="4"/>
        <v>1521300</v>
      </c>
      <c r="L12" s="144" t="s">
        <v>47</v>
      </c>
      <c r="P12" s="71"/>
    </row>
    <row r="13" spans="1:17" s="16" customFormat="1" ht="15" customHeight="1">
      <c r="A13" s="5">
        <v>11</v>
      </c>
      <c r="B13" s="8">
        <v>207</v>
      </c>
      <c r="C13" s="8">
        <v>2</v>
      </c>
      <c r="D13" s="7" t="s">
        <v>19</v>
      </c>
      <c r="E13" s="7">
        <v>461</v>
      </c>
      <c r="F13" s="6">
        <f t="shared" si="1"/>
        <v>507.1</v>
      </c>
      <c r="G13" s="5">
        <v>23060</v>
      </c>
      <c r="H13" s="133">
        <f t="shared" si="0"/>
        <v>10630660</v>
      </c>
      <c r="I13" s="134">
        <f t="shared" si="2"/>
        <v>11162193</v>
      </c>
      <c r="J13" s="135">
        <f t="shared" si="3"/>
        <v>28000</v>
      </c>
      <c r="K13" s="136">
        <f t="shared" si="4"/>
        <v>1521300</v>
      </c>
      <c r="L13" s="144" t="s">
        <v>47</v>
      </c>
    </row>
    <row r="14" spans="1:17" ht="15" customHeight="1">
      <c r="A14" s="5">
        <v>12</v>
      </c>
      <c r="B14" s="8">
        <v>208</v>
      </c>
      <c r="C14" s="8">
        <v>2</v>
      </c>
      <c r="D14" s="7" t="s">
        <v>19</v>
      </c>
      <c r="E14" s="7">
        <v>431</v>
      </c>
      <c r="F14" s="6">
        <f t="shared" si="1"/>
        <v>474.1</v>
      </c>
      <c r="G14" s="5">
        <v>23060</v>
      </c>
      <c r="H14" s="133">
        <f t="shared" si="0"/>
        <v>9938860</v>
      </c>
      <c r="I14" s="134">
        <f t="shared" si="2"/>
        <v>10435803</v>
      </c>
      <c r="J14" s="135">
        <f t="shared" si="3"/>
        <v>26000</v>
      </c>
      <c r="K14" s="136">
        <f t="shared" si="4"/>
        <v>1422300</v>
      </c>
      <c r="L14" s="144" t="s">
        <v>47</v>
      </c>
    </row>
    <row r="15" spans="1:17" ht="15" customHeight="1">
      <c r="A15" s="5">
        <v>13</v>
      </c>
      <c r="B15" s="8">
        <v>301</v>
      </c>
      <c r="C15" s="8">
        <v>3</v>
      </c>
      <c r="D15" s="8" t="s">
        <v>13</v>
      </c>
      <c r="E15" s="7">
        <v>589</v>
      </c>
      <c r="F15" s="6">
        <f t="shared" si="1"/>
        <v>647.90000000000009</v>
      </c>
      <c r="G15" s="5">
        <v>23120</v>
      </c>
      <c r="H15" s="133">
        <f t="shared" si="0"/>
        <v>13617680</v>
      </c>
      <c r="I15" s="134">
        <f t="shared" si="2"/>
        <v>14298564</v>
      </c>
      <c r="J15" s="135">
        <f t="shared" si="3"/>
        <v>35500</v>
      </c>
      <c r="K15" s="136">
        <f t="shared" si="4"/>
        <v>1943700.0000000002</v>
      </c>
      <c r="L15" s="144" t="s">
        <v>46</v>
      </c>
    </row>
    <row r="16" spans="1:17" ht="16.5" customHeight="1">
      <c r="A16" s="5">
        <v>14</v>
      </c>
      <c r="B16" s="8">
        <v>304</v>
      </c>
      <c r="C16" s="8">
        <v>3</v>
      </c>
      <c r="D16" s="8" t="s">
        <v>13</v>
      </c>
      <c r="E16" s="7">
        <v>589</v>
      </c>
      <c r="F16" s="6">
        <f t="shared" si="1"/>
        <v>647.90000000000009</v>
      </c>
      <c r="G16" s="5">
        <v>23120</v>
      </c>
      <c r="H16" s="133">
        <f t="shared" si="0"/>
        <v>13617680</v>
      </c>
      <c r="I16" s="134">
        <f t="shared" si="2"/>
        <v>14298564</v>
      </c>
      <c r="J16" s="135">
        <f t="shared" si="3"/>
        <v>35500</v>
      </c>
      <c r="K16" s="136">
        <f t="shared" si="4"/>
        <v>1943700.0000000002</v>
      </c>
      <c r="L16" s="144" t="s">
        <v>47</v>
      </c>
      <c r="P16" s="72"/>
    </row>
    <row r="17" spans="1:16" ht="16.5" customHeight="1">
      <c r="A17" s="5">
        <v>15</v>
      </c>
      <c r="B17" s="8">
        <v>305</v>
      </c>
      <c r="C17" s="8">
        <v>3</v>
      </c>
      <c r="D17" s="7" t="s">
        <v>19</v>
      </c>
      <c r="E17" s="7">
        <v>431</v>
      </c>
      <c r="F17" s="6">
        <f t="shared" si="1"/>
        <v>474.1</v>
      </c>
      <c r="G17" s="5">
        <v>23120</v>
      </c>
      <c r="H17" s="133">
        <f t="shared" si="0"/>
        <v>9964720</v>
      </c>
      <c r="I17" s="134">
        <f t="shared" si="2"/>
        <v>10462956</v>
      </c>
      <c r="J17" s="135">
        <f t="shared" si="3"/>
        <v>26000</v>
      </c>
      <c r="K17" s="136">
        <f t="shared" si="4"/>
        <v>1422300</v>
      </c>
      <c r="L17" s="144" t="s">
        <v>47</v>
      </c>
      <c r="P17" s="72"/>
    </row>
    <row r="18" spans="1:16" ht="16.5" customHeight="1">
      <c r="A18" s="5">
        <v>16</v>
      </c>
      <c r="B18" s="8">
        <v>306</v>
      </c>
      <c r="C18" s="8">
        <v>3</v>
      </c>
      <c r="D18" s="7" t="s">
        <v>19</v>
      </c>
      <c r="E18" s="7">
        <v>461</v>
      </c>
      <c r="F18" s="6">
        <f t="shared" si="1"/>
        <v>507.1</v>
      </c>
      <c r="G18" s="5">
        <v>23120</v>
      </c>
      <c r="H18" s="133">
        <f t="shared" si="0"/>
        <v>10658320</v>
      </c>
      <c r="I18" s="134">
        <f t="shared" si="2"/>
        <v>11191236</v>
      </c>
      <c r="J18" s="135">
        <f t="shared" si="3"/>
        <v>28000</v>
      </c>
      <c r="K18" s="136">
        <f t="shared" si="4"/>
        <v>1521300</v>
      </c>
      <c r="L18" s="144" t="s">
        <v>47</v>
      </c>
      <c r="P18" s="72"/>
    </row>
    <row r="19" spans="1:16" ht="16.5" customHeight="1">
      <c r="A19" s="5">
        <v>17</v>
      </c>
      <c r="B19" s="8">
        <v>307</v>
      </c>
      <c r="C19" s="8">
        <v>3</v>
      </c>
      <c r="D19" s="7" t="s">
        <v>19</v>
      </c>
      <c r="E19" s="7">
        <v>461</v>
      </c>
      <c r="F19" s="6">
        <f t="shared" si="1"/>
        <v>507.1</v>
      </c>
      <c r="G19" s="5">
        <v>23120</v>
      </c>
      <c r="H19" s="133">
        <f t="shared" si="0"/>
        <v>10658320</v>
      </c>
      <c r="I19" s="134">
        <f t="shared" si="2"/>
        <v>11191236</v>
      </c>
      <c r="J19" s="135">
        <f t="shared" si="3"/>
        <v>28000</v>
      </c>
      <c r="K19" s="136">
        <f t="shared" si="4"/>
        <v>1521300</v>
      </c>
      <c r="L19" s="144" t="s">
        <v>47</v>
      </c>
      <c r="P19" s="72"/>
    </row>
    <row r="20" spans="1:16" ht="16.5" customHeight="1">
      <c r="A20" s="5">
        <v>18</v>
      </c>
      <c r="B20" s="8">
        <v>308</v>
      </c>
      <c r="C20" s="8">
        <v>3</v>
      </c>
      <c r="D20" s="7" t="s">
        <v>19</v>
      </c>
      <c r="E20" s="7">
        <v>431</v>
      </c>
      <c r="F20" s="6">
        <f t="shared" si="1"/>
        <v>474.1</v>
      </c>
      <c r="G20" s="5">
        <v>23120</v>
      </c>
      <c r="H20" s="133">
        <f t="shared" si="0"/>
        <v>9964720</v>
      </c>
      <c r="I20" s="134">
        <f t="shared" si="2"/>
        <v>10462956</v>
      </c>
      <c r="J20" s="135">
        <f t="shared" si="3"/>
        <v>26000</v>
      </c>
      <c r="K20" s="136">
        <f t="shared" si="4"/>
        <v>1422300</v>
      </c>
      <c r="L20" s="144" t="s">
        <v>47</v>
      </c>
      <c r="P20" s="72"/>
    </row>
    <row r="21" spans="1:16" ht="16.5" customHeight="1">
      <c r="A21" s="5">
        <v>19</v>
      </c>
      <c r="B21" s="8">
        <v>401</v>
      </c>
      <c r="C21" s="8">
        <v>4</v>
      </c>
      <c r="D21" s="8" t="s">
        <v>13</v>
      </c>
      <c r="E21" s="7">
        <v>589</v>
      </c>
      <c r="F21" s="6">
        <f t="shared" si="1"/>
        <v>647.90000000000009</v>
      </c>
      <c r="G21" s="5">
        <v>23180</v>
      </c>
      <c r="H21" s="133">
        <f t="shared" si="0"/>
        <v>13653020</v>
      </c>
      <c r="I21" s="134">
        <f t="shared" si="2"/>
        <v>14335671</v>
      </c>
      <c r="J21" s="135">
        <f t="shared" si="3"/>
        <v>36000</v>
      </c>
      <c r="K21" s="136">
        <f t="shared" si="4"/>
        <v>1943700.0000000002</v>
      </c>
      <c r="L21" s="144" t="s">
        <v>46</v>
      </c>
      <c r="P21" s="72"/>
    </row>
    <row r="22" spans="1:16" ht="15" customHeight="1">
      <c r="A22" s="5">
        <v>20</v>
      </c>
      <c r="B22" s="8">
        <v>404</v>
      </c>
      <c r="C22" s="8">
        <v>4</v>
      </c>
      <c r="D22" s="8" t="s">
        <v>13</v>
      </c>
      <c r="E22" s="7">
        <v>589</v>
      </c>
      <c r="F22" s="6">
        <f t="shared" si="1"/>
        <v>647.90000000000009</v>
      </c>
      <c r="G22" s="5">
        <v>23180</v>
      </c>
      <c r="H22" s="133">
        <f t="shared" si="0"/>
        <v>13653020</v>
      </c>
      <c r="I22" s="134">
        <f t="shared" si="2"/>
        <v>14335671</v>
      </c>
      <c r="J22" s="135">
        <f t="shared" si="3"/>
        <v>36000</v>
      </c>
      <c r="K22" s="136">
        <f t="shared" si="4"/>
        <v>1943700.0000000002</v>
      </c>
      <c r="L22" s="144" t="s">
        <v>47</v>
      </c>
    </row>
    <row r="23" spans="1:16" ht="15" customHeight="1">
      <c r="A23" s="5">
        <v>21</v>
      </c>
      <c r="B23" s="8">
        <v>405</v>
      </c>
      <c r="C23" s="8">
        <v>4</v>
      </c>
      <c r="D23" s="7" t="s">
        <v>19</v>
      </c>
      <c r="E23" s="7">
        <v>431</v>
      </c>
      <c r="F23" s="6">
        <f t="shared" si="1"/>
        <v>474.1</v>
      </c>
      <c r="G23" s="5">
        <v>23180</v>
      </c>
      <c r="H23" s="133">
        <f t="shared" si="0"/>
        <v>9990580</v>
      </c>
      <c r="I23" s="134">
        <f t="shared" si="2"/>
        <v>10490109</v>
      </c>
      <c r="J23" s="135">
        <f t="shared" si="3"/>
        <v>26000</v>
      </c>
      <c r="K23" s="136">
        <f t="shared" si="4"/>
        <v>1422300</v>
      </c>
      <c r="L23" s="144" t="s">
        <v>47</v>
      </c>
    </row>
    <row r="24" spans="1:16" ht="15" customHeight="1">
      <c r="A24" s="5">
        <v>22</v>
      </c>
      <c r="B24" s="8">
        <v>406</v>
      </c>
      <c r="C24" s="8">
        <v>4</v>
      </c>
      <c r="D24" s="7" t="s">
        <v>19</v>
      </c>
      <c r="E24" s="7">
        <v>461</v>
      </c>
      <c r="F24" s="6">
        <f t="shared" si="1"/>
        <v>507.1</v>
      </c>
      <c r="G24" s="5">
        <v>23180</v>
      </c>
      <c r="H24" s="133">
        <f t="shared" si="0"/>
        <v>10685980</v>
      </c>
      <c r="I24" s="134">
        <f t="shared" si="2"/>
        <v>11220279</v>
      </c>
      <c r="J24" s="135">
        <f t="shared" si="3"/>
        <v>28000</v>
      </c>
      <c r="K24" s="136">
        <f t="shared" si="4"/>
        <v>1521300</v>
      </c>
      <c r="L24" s="144" t="s">
        <v>47</v>
      </c>
    </row>
    <row r="25" spans="1:16" ht="15" customHeight="1">
      <c r="A25" s="5">
        <v>23</v>
      </c>
      <c r="B25" s="8">
        <v>407</v>
      </c>
      <c r="C25" s="8">
        <v>4</v>
      </c>
      <c r="D25" s="7" t="s">
        <v>19</v>
      </c>
      <c r="E25" s="7">
        <v>461</v>
      </c>
      <c r="F25" s="6">
        <f t="shared" si="1"/>
        <v>507.1</v>
      </c>
      <c r="G25" s="5">
        <v>23180</v>
      </c>
      <c r="H25" s="133">
        <f t="shared" si="0"/>
        <v>10685980</v>
      </c>
      <c r="I25" s="134">
        <f t="shared" si="2"/>
        <v>11220279</v>
      </c>
      <c r="J25" s="135">
        <f t="shared" si="3"/>
        <v>28000</v>
      </c>
      <c r="K25" s="136">
        <f t="shared" si="4"/>
        <v>1521300</v>
      </c>
      <c r="L25" s="144" t="s">
        <v>47</v>
      </c>
    </row>
    <row r="26" spans="1:16" ht="15" customHeight="1">
      <c r="A26" s="5">
        <v>24</v>
      </c>
      <c r="B26" s="8">
        <v>408</v>
      </c>
      <c r="C26" s="8">
        <v>4</v>
      </c>
      <c r="D26" s="7" t="s">
        <v>19</v>
      </c>
      <c r="E26" s="7">
        <v>431</v>
      </c>
      <c r="F26" s="6">
        <f t="shared" si="1"/>
        <v>474.1</v>
      </c>
      <c r="G26" s="5">
        <v>23180</v>
      </c>
      <c r="H26" s="133">
        <f t="shared" si="0"/>
        <v>9990580</v>
      </c>
      <c r="I26" s="134">
        <f t="shared" si="2"/>
        <v>10490109</v>
      </c>
      <c r="J26" s="135">
        <f t="shared" si="3"/>
        <v>26000</v>
      </c>
      <c r="K26" s="136">
        <f t="shared" si="4"/>
        <v>1422300</v>
      </c>
      <c r="L26" s="144" t="s">
        <v>47</v>
      </c>
    </row>
    <row r="27" spans="1:16" ht="15" customHeight="1">
      <c r="A27" s="5">
        <v>25</v>
      </c>
      <c r="B27" s="8">
        <v>501</v>
      </c>
      <c r="C27" s="8">
        <v>5</v>
      </c>
      <c r="D27" s="8" t="s">
        <v>13</v>
      </c>
      <c r="E27" s="7">
        <v>589</v>
      </c>
      <c r="F27" s="6">
        <f t="shared" si="1"/>
        <v>647.90000000000009</v>
      </c>
      <c r="G27" s="5">
        <v>23240</v>
      </c>
      <c r="H27" s="133">
        <f t="shared" si="0"/>
        <v>13688360</v>
      </c>
      <c r="I27" s="134">
        <f t="shared" si="2"/>
        <v>14372778</v>
      </c>
      <c r="J27" s="135">
        <f t="shared" si="3"/>
        <v>36000</v>
      </c>
      <c r="K27" s="136">
        <f t="shared" si="4"/>
        <v>1943700.0000000002</v>
      </c>
      <c r="L27" s="144" t="s">
        <v>46</v>
      </c>
    </row>
    <row r="28" spans="1:16" ht="15" customHeight="1">
      <c r="A28" s="5">
        <v>26</v>
      </c>
      <c r="B28" s="8">
        <v>504</v>
      </c>
      <c r="C28" s="8">
        <v>5</v>
      </c>
      <c r="D28" s="8" t="s">
        <v>13</v>
      </c>
      <c r="E28" s="7">
        <v>589</v>
      </c>
      <c r="F28" s="6">
        <f t="shared" si="1"/>
        <v>647.90000000000009</v>
      </c>
      <c r="G28" s="5">
        <v>23240</v>
      </c>
      <c r="H28" s="133">
        <f t="shared" si="0"/>
        <v>13688360</v>
      </c>
      <c r="I28" s="134">
        <f t="shared" si="2"/>
        <v>14372778</v>
      </c>
      <c r="J28" s="135">
        <f t="shared" si="3"/>
        <v>36000</v>
      </c>
      <c r="K28" s="136">
        <f t="shared" si="4"/>
        <v>1943700.0000000002</v>
      </c>
      <c r="L28" s="144" t="s">
        <v>47</v>
      </c>
    </row>
    <row r="29" spans="1:16" ht="15" customHeight="1">
      <c r="A29" s="5">
        <v>27</v>
      </c>
      <c r="B29" s="8">
        <v>505</v>
      </c>
      <c r="C29" s="8">
        <v>5</v>
      </c>
      <c r="D29" s="7" t="s">
        <v>19</v>
      </c>
      <c r="E29" s="7">
        <v>431</v>
      </c>
      <c r="F29" s="6">
        <f t="shared" si="1"/>
        <v>474.1</v>
      </c>
      <c r="G29" s="5">
        <v>23240</v>
      </c>
      <c r="H29" s="133">
        <f t="shared" si="0"/>
        <v>10016440</v>
      </c>
      <c r="I29" s="134">
        <f t="shared" si="2"/>
        <v>10517262</v>
      </c>
      <c r="J29" s="135">
        <f t="shared" si="3"/>
        <v>26500</v>
      </c>
      <c r="K29" s="136">
        <f t="shared" si="4"/>
        <v>1422300</v>
      </c>
      <c r="L29" s="144" t="s">
        <v>47</v>
      </c>
    </row>
    <row r="30" spans="1:16" ht="15" customHeight="1">
      <c r="A30" s="5">
        <v>28</v>
      </c>
      <c r="B30" s="8">
        <v>506</v>
      </c>
      <c r="C30" s="8">
        <v>5</v>
      </c>
      <c r="D30" s="7" t="s">
        <v>19</v>
      </c>
      <c r="E30" s="7">
        <v>461</v>
      </c>
      <c r="F30" s="6">
        <f t="shared" si="1"/>
        <v>507.1</v>
      </c>
      <c r="G30" s="5">
        <v>23240</v>
      </c>
      <c r="H30" s="133">
        <f t="shared" si="0"/>
        <v>10713640</v>
      </c>
      <c r="I30" s="134">
        <f t="shared" si="2"/>
        <v>11249322</v>
      </c>
      <c r="J30" s="135">
        <f t="shared" si="3"/>
        <v>28000</v>
      </c>
      <c r="K30" s="136">
        <f t="shared" si="4"/>
        <v>1521300</v>
      </c>
      <c r="L30" s="144" t="s">
        <v>47</v>
      </c>
    </row>
    <row r="31" spans="1:16" ht="15" customHeight="1">
      <c r="A31" s="5">
        <v>29</v>
      </c>
      <c r="B31" s="8">
        <v>507</v>
      </c>
      <c r="C31" s="8">
        <v>5</v>
      </c>
      <c r="D31" s="7" t="s">
        <v>19</v>
      </c>
      <c r="E31" s="7">
        <v>461</v>
      </c>
      <c r="F31" s="6">
        <f t="shared" si="1"/>
        <v>507.1</v>
      </c>
      <c r="G31" s="5">
        <v>23240</v>
      </c>
      <c r="H31" s="133">
        <f t="shared" si="0"/>
        <v>10713640</v>
      </c>
      <c r="I31" s="134">
        <f t="shared" si="2"/>
        <v>11249322</v>
      </c>
      <c r="J31" s="135">
        <f t="shared" si="3"/>
        <v>28000</v>
      </c>
      <c r="K31" s="136">
        <f t="shared" si="4"/>
        <v>1521300</v>
      </c>
      <c r="L31" s="144" t="s">
        <v>47</v>
      </c>
    </row>
    <row r="32" spans="1:16" ht="15" customHeight="1">
      <c r="A32" s="5">
        <v>30</v>
      </c>
      <c r="B32" s="8">
        <v>508</v>
      </c>
      <c r="C32" s="8">
        <v>5</v>
      </c>
      <c r="D32" s="7" t="s">
        <v>19</v>
      </c>
      <c r="E32" s="7">
        <v>431</v>
      </c>
      <c r="F32" s="6">
        <f t="shared" si="1"/>
        <v>474.1</v>
      </c>
      <c r="G32" s="5">
        <v>23240</v>
      </c>
      <c r="H32" s="133">
        <f t="shared" si="0"/>
        <v>10016440</v>
      </c>
      <c r="I32" s="134">
        <f t="shared" si="2"/>
        <v>10517262</v>
      </c>
      <c r="J32" s="135">
        <f t="shared" si="3"/>
        <v>26500</v>
      </c>
      <c r="K32" s="136">
        <f t="shared" si="4"/>
        <v>1422300</v>
      </c>
      <c r="L32" s="144" t="s">
        <v>47</v>
      </c>
    </row>
    <row r="33" spans="1:12" ht="15" customHeight="1">
      <c r="A33" s="5">
        <v>31</v>
      </c>
      <c r="B33" s="8">
        <v>601</v>
      </c>
      <c r="C33" s="8">
        <v>6</v>
      </c>
      <c r="D33" s="8" t="s">
        <v>13</v>
      </c>
      <c r="E33" s="7">
        <v>589</v>
      </c>
      <c r="F33" s="6">
        <f t="shared" si="1"/>
        <v>647.90000000000009</v>
      </c>
      <c r="G33" s="5">
        <v>23300</v>
      </c>
      <c r="H33" s="133">
        <f t="shared" si="0"/>
        <v>13723700</v>
      </c>
      <c r="I33" s="134">
        <f t="shared" si="2"/>
        <v>14409885</v>
      </c>
      <c r="J33" s="135">
        <f t="shared" si="3"/>
        <v>36000</v>
      </c>
      <c r="K33" s="136">
        <f t="shared" si="4"/>
        <v>1943700.0000000002</v>
      </c>
      <c r="L33" s="144" t="s">
        <v>46</v>
      </c>
    </row>
    <row r="34" spans="1:12" ht="15" customHeight="1">
      <c r="A34" s="5">
        <v>32</v>
      </c>
      <c r="B34" s="8">
        <v>604</v>
      </c>
      <c r="C34" s="8">
        <v>6</v>
      </c>
      <c r="D34" s="8" t="s">
        <v>13</v>
      </c>
      <c r="E34" s="7">
        <v>589</v>
      </c>
      <c r="F34" s="6">
        <f t="shared" si="1"/>
        <v>647.90000000000009</v>
      </c>
      <c r="G34" s="5">
        <v>23300</v>
      </c>
      <c r="H34" s="133">
        <f t="shared" si="0"/>
        <v>13723700</v>
      </c>
      <c r="I34" s="134">
        <f t="shared" si="2"/>
        <v>14409885</v>
      </c>
      <c r="J34" s="135">
        <f t="shared" si="3"/>
        <v>36000</v>
      </c>
      <c r="K34" s="136">
        <f t="shared" si="4"/>
        <v>1943700.0000000002</v>
      </c>
      <c r="L34" s="144" t="s">
        <v>47</v>
      </c>
    </row>
    <row r="35" spans="1:12" ht="15" customHeight="1">
      <c r="A35" s="5">
        <v>33</v>
      </c>
      <c r="B35" s="8">
        <v>605</v>
      </c>
      <c r="C35" s="8">
        <v>6</v>
      </c>
      <c r="D35" s="7" t="s">
        <v>19</v>
      </c>
      <c r="E35" s="7">
        <v>431</v>
      </c>
      <c r="F35" s="6">
        <f t="shared" si="1"/>
        <v>474.1</v>
      </c>
      <c r="G35" s="5">
        <v>23300</v>
      </c>
      <c r="H35" s="133">
        <f t="shared" si="0"/>
        <v>10042300</v>
      </c>
      <c r="I35" s="134">
        <f t="shared" si="2"/>
        <v>10544415</v>
      </c>
      <c r="J35" s="135">
        <f t="shared" si="3"/>
        <v>26500</v>
      </c>
      <c r="K35" s="136">
        <f t="shared" si="4"/>
        <v>1422300</v>
      </c>
      <c r="L35" s="144" t="s">
        <v>47</v>
      </c>
    </row>
    <row r="36" spans="1:12" ht="15" customHeight="1">
      <c r="A36" s="5">
        <v>34</v>
      </c>
      <c r="B36" s="8">
        <v>606</v>
      </c>
      <c r="C36" s="8">
        <v>6</v>
      </c>
      <c r="D36" s="7" t="s">
        <v>19</v>
      </c>
      <c r="E36" s="7">
        <v>461</v>
      </c>
      <c r="F36" s="6">
        <f t="shared" si="1"/>
        <v>507.1</v>
      </c>
      <c r="G36" s="5">
        <v>23300</v>
      </c>
      <c r="H36" s="133">
        <f t="shared" si="0"/>
        <v>10741300</v>
      </c>
      <c r="I36" s="134">
        <f t="shared" si="2"/>
        <v>11278365</v>
      </c>
      <c r="J36" s="135">
        <f t="shared" si="3"/>
        <v>28000</v>
      </c>
      <c r="K36" s="136">
        <f t="shared" si="4"/>
        <v>1521300</v>
      </c>
      <c r="L36" s="144" t="s">
        <v>47</v>
      </c>
    </row>
    <row r="37" spans="1:12" ht="15" customHeight="1">
      <c r="A37" s="5">
        <v>35</v>
      </c>
      <c r="B37" s="8">
        <v>607</v>
      </c>
      <c r="C37" s="8">
        <v>6</v>
      </c>
      <c r="D37" s="7" t="s">
        <v>19</v>
      </c>
      <c r="E37" s="7">
        <v>461</v>
      </c>
      <c r="F37" s="6">
        <f t="shared" si="1"/>
        <v>507.1</v>
      </c>
      <c r="G37" s="5">
        <v>23300</v>
      </c>
      <c r="H37" s="133">
        <f t="shared" si="0"/>
        <v>10741300</v>
      </c>
      <c r="I37" s="134">
        <f t="shared" si="2"/>
        <v>11278365</v>
      </c>
      <c r="J37" s="135">
        <f t="shared" si="3"/>
        <v>28000</v>
      </c>
      <c r="K37" s="136">
        <f t="shared" si="4"/>
        <v>1521300</v>
      </c>
      <c r="L37" s="144" t="s">
        <v>47</v>
      </c>
    </row>
    <row r="38" spans="1:12" ht="15" customHeight="1">
      <c r="A38" s="5">
        <v>36</v>
      </c>
      <c r="B38" s="8">
        <v>608</v>
      </c>
      <c r="C38" s="8">
        <v>6</v>
      </c>
      <c r="D38" s="7" t="s">
        <v>19</v>
      </c>
      <c r="E38" s="7">
        <v>431</v>
      </c>
      <c r="F38" s="6">
        <f t="shared" si="1"/>
        <v>474.1</v>
      </c>
      <c r="G38" s="5">
        <v>23300</v>
      </c>
      <c r="H38" s="133">
        <f t="shared" si="0"/>
        <v>10042300</v>
      </c>
      <c r="I38" s="134">
        <f t="shared" si="2"/>
        <v>10544415</v>
      </c>
      <c r="J38" s="135">
        <f t="shared" si="3"/>
        <v>26500</v>
      </c>
      <c r="K38" s="136">
        <f t="shared" si="4"/>
        <v>1422300</v>
      </c>
      <c r="L38" s="144" t="s">
        <v>47</v>
      </c>
    </row>
    <row r="39" spans="1:12" s="68" customFormat="1" ht="15" customHeight="1">
      <c r="A39" s="5">
        <v>37</v>
      </c>
      <c r="B39" s="8">
        <v>701</v>
      </c>
      <c r="C39" s="8">
        <v>7</v>
      </c>
      <c r="D39" s="8" t="s">
        <v>13</v>
      </c>
      <c r="E39" s="8">
        <v>589</v>
      </c>
      <c r="F39" s="6">
        <f t="shared" si="1"/>
        <v>647.90000000000009</v>
      </c>
      <c r="G39" s="5">
        <v>23360</v>
      </c>
      <c r="H39" s="133">
        <f t="shared" si="0"/>
        <v>13759040</v>
      </c>
      <c r="I39" s="134">
        <f t="shared" si="2"/>
        <v>14446992</v>
      </c>
      <c r="J39" s="135">
        <f t="shared" si="3"/>
        <v>36000</v>
      </c>
      <c r="K39" s="136">
        <f t="shared" si="4"/>
        <v>1943700.0000000002</v>
      </c>
      <c r="L39" s="144" t="s">
        <v>46</v>
      </c>
    </row>
    <row r="40" spans="1:12" ht="15" customHeight="1">
      <c r="A40" s="5">
        <v>38</v>
      </c>
      <c r="B40" s="8">
        <v>704</v>
      </c>
      <c r="C40" s="8">
        <v>7</v>
      </c>
      <c r="D40" s="8" t="s">
        <v>13</v>
      </c>
      <c r="E40" s="7">
        <v>589</v>
      </c>
      <c r="F40" s="6">
        <f t="shared" si="1"/>
        <v>647.90000000000009</v>
      </c>
      <c r="G40" s="5">
        <v>23360</v>
      </c>
      <c r="H40" s="133">
        <f t="shared" si="0"/>
        <v>13759040</v>
      </c>
      <c r="I40" s="134">
        <f t="shared" si="2"/>
        <v>14446992</v>
      </c>
      <c r="J40" s="135">
        <f t="shared" si="3"/>
        <v>36000</v>
      </c>
      <c r="K40" s="136">
        <f t="shared" si="4"/>
        <v>1943700.0000000002</v>
      </c>
      <c r="L40" s="144" t="s">
        <v>47</v>
      </c>
    </row>
    <row r="41" spans="1:12" ht="15" customHeight="1">
      <c r="A41" s="5">
        <v>39</v>
      </c>
      <c r="B41" s="8">
        <v>705</v>
      </c>
      <c r="C41" s="8">
        <v>7</v>
      </c>
      <c r="D41" s="7" t="s">
        <v>19</v>
      </c>
      <c r="E41" s="7">
        <v>431</v>
      </c>
      <c r="F41" s="6">
        <f t="shared" si="1"/>
        <v>474.1</v>
      </c>
      <c r="G41" s="5">
        <v>23360</v>
      </c>
      <c r="H41" s="133">
        <f t="shared" si="0"/>
        <v>10068160</v>
      </c>
      <c r="I41" s="134">
        <f t="shared" si="2"/>
        <v>10571568</v>
      </c>
      <c r="J41" s="135">
        <f t="shared" si="3"/>
        <v>26500</v>
      </c>
      <c r="K41" s="136">
        <f t="shared" si="4"/>
        <v>1422300</v>
      </c>
      <c r="L41" s="144" t="s">
        <v>47</v>
      </c>
    </row>
    <row r="42" spans="1:12" ht="15" customHeight="1">
      <c r="A42" s="5">
        <v>40</v>
      </c>
      <c r="B42" s="8">
        <v>706</v>
      </c>
      <c r="C42" s="8">
        <v>7</v>
      </c>
      <c r="D42" s="7" t="s">
        <v>19</v>
      </c>
      <c r="E42" s="7">
        <v>461</v>
      </c>
      <c r="F42" s="6">
        <f t="shared" si="1"/>
        <v>507.1</v>
      </c>
      <c r="G42" s="5">
        <v>23360</v>
      </c>
      <c r="H42" s="133">
        <f t="shared" si="0"/>
        <v>10768960</v>
      </c>
      <c r="I42" s="134">
        <f t="shared" si="2"/>
        <v>11307408</v>
      </c>
      <c r="J42" s="135">
        <f t="shared" si="3"/>
        <v>28500</v>
      </c>
      <c r="K42" s="136">
        <f t="shared" si="4"/>
        <v>1521300</v>
      </c>
      <c r="L42" s="144" t="s">
        <v>47</v>
      </c>
    </row>
    <row r="43" spans="1:12" ht="15" customHeight="1">
      <c r="A43" s="5">
        <v>41</v>
      </c>
      <c r="B43" s="8">
        <v>707</v>
      </c>
      <c r="C43" s="8">
        <v>7</v>
      </c>
      <c r="D43" s="7" t="s">
        <v>19</v>
      </c>
      <c r="E43" s="7">
        <v>461</v>
      </c>
      <c r="F43" s="6">
        <f t="shared" si="1"/>
        <v>507.1</v>
      </c>
      <c r="G43" s="5">
        <v>23360</v>
      </c>
      <c r="H43" s="133">
        <f t="shared" si="0"/>
        <v>10768960</v>
      </c>
      <c r="I43" s="134">
        <f t="shared" si="2"/>
        <v>11307408</v>
      </c>
      <c r="J43" s="135">
        <f t="shared" si="3"/>
        <v>28500</v>
      </c>
      <c r="K43" s="136">
        <f t="shared" si="4"/>
        <v>1521300</v>
      </c>
      <c r="L43" s="144" t="s">
        <v>47</v>
      </c>
    </row>
    <row r="44" spans="1:12" ht="15" customHeight="1">
      <c r="A44" s="5">
        <v>42</v>
      </c>
      <c r="B44" s="8">
        <v>708</v>
      </c>
      <c r="C44" s="8">
        <v>7</v>
      </c>
      <c r="D44" s="7" t="s">
        <v>19</v>
      </c>
      <c r="E44" s="7">
        <v>431</v>
      </c>
      <c r="F44" s="6">
        <f t="shared" si="1"/>
        <v>474.1</v>
      </c>
      <c r="G44" s="5">
        <v>23360</v>
      </c>
      <c r="H44" s="133">
        <f t="shared" si="0"/>
        <v>10068160</v>
      </c>
      <c r="I44" s="134">
        <f t="shared" si="2"/>
        <v>10571568</v>
      </c>
      <c r="J44" s="135">
        <f t="shared" si="3"/>
        <v>26500</v>
      </c>
      <c r="K44" s="136">
        <f t="shared" si="4"/>
        <v>1422300</v>
      </c>
      <c r="L44" s="144" t="s">
        <v>47</v>
      </c>
    </row>
    <row r="45" spans="1:12" ht="15" customHeight="1">
      <c r="A45" s="5">
        <v>43</v>
      </c>
      <c r="B45" s="8">
        <v>804</v>
      </c>
      <c r="C45" s="8">
        <v>8</v>
      </c>
      <c r="D45" s="8" t="s">
        <v>13</v>
      </c>
      <c r="E45" s="7">
        <v>589</v>
      </c>
      <c r="F45" s="6">
        <f t="shared" si="1"/>
        <v>647.90000000000009</v>
      </c>
      <c r="G45" s="5">
        <v>23420</v>
      </c>
      <c r="H45" s="133">
        <f t="shared" si="0"/>
        <v>13794380</v>
      </c>
      <c r="I45" s="134">
        <f t="shared" si="2"/>
        <v>14484099</v>
      </c>
      <c r="J45" s="135">
        <f t="shared" si="3"/>
        <v>36000</v>
      </c>
      <c r="K45" s="136">
        <f t="shared" si="4"/>
        <v>1943700.0000000002</v>
      </c>
      <c r="L45" s="144" t="s">
        <v>47</v>
      </c>
    </row>
    <row r="46" spans="1:12" ht="15" customHeight="1">
      <c r="A46" s="5">
        <v>44</v>
      </c>
      <c r="B46" s="8">
        <v>805</v>
      </c>
      <c r="C46" s="8">
        <v>8</v>
      </c>
      <c r="D46" s="7" t="s">
        <v>19</v>
      </c>
      <c r="E46" s="7">
        <v>431</v>
      </c>
      <c r="F46" s="6">
        <f t="shared" si="1"/>
        <v>474.1</v>
      </c>
      <c r="G46" s="5">
        <v>23420</v>
      </c>
      <c r="H46" s="133">
        <f t="shared" si="0"/>
        <v>10094020</v>
      </c>
      <c r="I46" s="134">
        <f t="shared" si="2"/>
        <v>10598721</v>
      </c>
      <c r="J46" s="135">
        <f t="shared" si="3"/>
        <v>26500</v>
      </c>
      <c r="K46" s="136">
        <f t="shared" si="4"/>
        <v>1422300</v>
      </c>
      <c r="L46" s="144" t="s">
        <v>47</v>
      </c>
    </row>
    <row r="47" spans="1:12" ht="15" customHeight="1">
      <c r="A47" s="5">
        <v>45</v>
      </c>
      <c r="B47" s="8">
        <v>806</v>
      </c>
      <c r="C47" s="8">
        <v>8</v>
      </c>
      <c r="D47" s="7" t="s">
        <v>19</v>
      </c>
      <c r="E47" s="7">
        <v>461</v>
      </c>
      <c r="F47" s="6">
        <f t="shared" si="1"/>
        <v>507.1</v>
      </c>
      <c r="G47" s="5">
        <v>23420</v>
      </c>
      <c r="H47" s="133">
        <f t="shared" si="0"/>
        <v>10796620</v>
      </c>
      <c r="I47" s="134">
        <f t="shared" si="2"/>
        <v>11336451</v>
      </c>
      <c r="J47" s="135">
        <f t="shared" si="3"/>
        <v>28500</v>
      </c>
      <c r="K47" s="136">
        <f t="shared" si="4"/>
        <v>1521300</v>
      </c>
      <c r="L47" s="144" t="s">
        <v>47</v>
      </c>
    </row>
    <row r="48" spans="1:12" ht="15" customHeight="1">
      <c r="A48" s="5">
        <v>46</v>
      </c>
      <c r="B48" s="8">
        <v>807</v>
      </c>
      <c r="C48" s="8">
        <v>8</v>
      </c>
      <c r="D48" s="7" t="s">
        <v>22</v>
      </c>
      <c r="E48" s="7">
        <v>274</v>
      </c>
      <c r="F48" s="6">
        <f t="shared" si="1"/>
        <v>301.40000000000003</v>
      </c>
      <c r="G48" s="5">
        <v>23420</v>
      </c>
      <c r="H48" s="133">
        <f t="shared" si="0"/>
        <v>6417080</v>
      </c>
      <c r="I48" s="134">
        <f t="shared" si="2"/>
        <v>6737934</v>
      </c>
      <c r="J48" s="135">
        <f t="shared" si="3"/>
        <v>17000</v>
      </c>
      <c r="K48" s="136">
        <f t="shared" si="4"/>
        <v>904200.00000000012</v>
      </c>
      <c r="L48" s="144" t="s">
        <v>47</v>
      </c>
    </row>
    <row r="49" spans="1:12" ht="15" customHeight="1">
      <c r="A49" s="5">
        <v>47</v>
      </c>
      <c r="B49" s="8">
        <v>901</v>
      </c>
      <c r="C49" s="8">
        <v>9</v>
      </c>
      <c r="D49" s="8" t="s">
        <v>13</v>
      </c>
      <c r="E49" s="7">
        <v>589</v>
      </c>
      <c r="F49" s="6">
        <f t="shared" si="1"/>
        <v>647.90000000000009</v>
      </c>
      <c r="G49" s="5">
        <v>23480</v>
      </c>
      <c r="H49" s="133">
        <f t="shared" si="0"/>
        <v>13829720</v>
      </c>
      <c r="I49" s="134">
        <f t="shared" si="2"/>
        <v>14521206</v>
      </c>
      <c r="J49" s="135">
        <f t="shared" si="3"/>
        <v>36500</v>
      </c>
      <c r="K49" s="136">
        <f t="shared" si="4"/>
        <v>1943700.0000000002</v>
      </c>
      <c r="L49" s="144" t="s">
        <v>46</v>
      </c>
    </row>
    <row r="50" spans="1:12" ht="15" customHeight="1">
      <c r="A50" s="5">
        <v>48</v>
      </c>
      <c r="B50" s="8">
        <v>904</v>
      </c>
      <c r="C50" s="8">
        <v>9</v>
      </c>
      <c r="D50" s="8" t="s">
        <v>13</v>
      </c>
      <c r="E50" s="7">
        <v>589</v>
      </c>
      <c r="F50" s="6">
        <f t="shared" ref="F50:F97" si="5">E50*1.1</f>
        <v>647.90000000000009</v>
      </c>
      <c r="G50" s="5">
        <v>23480</v>
      </c>
      <c r="H50" s="133">
        <f t="shared" ref="H50:H97" si="6">E50*G50</f>
        <v>13829720</v>
      </c>
      <c r="I50" s="134">
        <f t="shared" ref="I50:I97" si="7">ROUND(H50*1.05,0)</f>
        <v>14521206</v>
      </c>
      <c r="J50" s="135">
        <f t="shared" ref="J50:J97" si="8">MROUND((I50*0.03/12),500)</f>
        <v>36500</v>
      </c>
      <c r="K50" s="136">
        <f t="shared" ref="K50:K97" si="9">F50*3000</f>
        <v>1943700.0000000002</v>
      </c>
      <c r="L50" s="144" t="s">
        <v>47</v>
      </c>
    </row>
    <row r="51" spans="1:12" ht="15" customHeight="1">
      <c r="A51" s="5">
        <v>49</v>
      </c>
      <c r="B51" s="8">
        <v>905</v>
      </c>
      <c r="C51" s="8">
        <v>9</v>
      </c>
      <c r="D51" s="7" t="s">
        <v>19</v>
      </c>
      <c r="E51" s="7">
        <v>431</v>
      </c>
      <c r="F51" s="6">
        <f t="shared" si="5"/>
        <v>474.1</v>
      </c>
      <c r="G51" s="5">
        <v>23480</v>
      </c>
      <c r="H51" s="133">
        <f t="shared" si="6"/>
        <v>10119880</v>
      </c>
      <c r="I51" s="134">
        <f t="shared" si="7"/>
        <v>10625874</v>
      </c>
      <c r="J51" s="135">
        <f t="shared" si="8"/>
        <v>26500</v>
      </c>
      <c r="K51" s="136">
        <f t="shared" si="9"/>
        <v>1422300</v>
      </c>
      <c r="L51" s="144" t="s">
        <v>47</v>
      </c>
    </row>
    <row r="52" spans="1:12" ht="15" customHeight="1">
      <c r="A52" s="5">
        <v>50</v>
      </c>
      <c r="B52" s="8">
        <v>906</v>
      </c>
      <c r="C52" s="8">
        <v>9</v>
      </c>
      <c r="D52" s="7" t="s">
        <v>19</v>
      </c>
      <c r="E52" s="7">
        <v>461</v>
      </c>
      <c r="F52" s="6">
        <f t="shared" si="5"/>
        <v>507.1</v>
      </c>
      <c r="G52" s="5">
        <v>23480</v>
      </c>
      <c r="H52" s="133">
        <f t="shared" si="6"/>
        <v>10824280</v>
      </c>
      <c r="I52" s="134">
        <f t="shared" si="7"/>
        <v>11365494</v>
      </c>
      <c r="J52" s="135">
        <f t="shared" si="8"/>
        <v>28500</v>
      </c>
      <c r="K52" s="136">
        <f t="shared" si="9"/>
        <v>1521300</v>
      </c>
      <c r="L52" s="144" t="s">
        <v>47</v>
      </c>
    </row>
    <row r="53" spans="1:12" ht="15" customHeight="1">
      <c r="A53" s="5">
        <v>51</v>
      </c>
      <c r="B53" s="8">
        <v>907</v>
      </c>
      <c r="C53" s="8">
        <v>9</v>
      </c>
      <c r="D53" s="7" t="s">
        <v>19</v>
      </c>
      <c r="E53" s="7">
        <v>461</v>
      </c>
      <c r="F53" s="6">
        <f t="shared" si="5"/>
        <v>507.1</v>
      </c>
      <c r="G53" s="5">
        <v>23480</v>
      </c>
      <c r="H53" s="133">
        <f t="shared" si="6"/>
        <v>10824280</v>
      </c>
      <c r="I53" s="134">
        <f t="shared" si="7"/>
        <v>11365494</v>
      </c>
      <c r="J53" s="135">
        <f t="shared" si="8"/>
        <v>28500</v>
      </c>
      <c r="K53" s="136">
        <f t="shared" si="9"/>
        <v>1521300</v>
      </c>
      <c r="L53" s="144" t="s">
        <v>47</v>
      </c>
    </row>
    <row r="54" spans="1:12" ht="15" customHeight="1">
      <c r="A54" s="5">
        <v>52</v>
      </c>
      <c r="B54" s="8">
        <v>908</v>
      </c>
      <c r="C54" s="8">
        <v>9</v>
      </c>
      <c r="D54" s="7" t="s">
        <v>19</v>
      </c>
      <c r="E54" s="7">
        <v>431</v>
      </c>
      <c r="F54" s="6">
        <f t="shared" si="5"/>
        <v>474.1</v>
      </c>
      <c r="G54" s="5">
        <v>23480</v>
      </c>
      <c r="H54" s="133">
        <f t="shared" si="6"/>
        <v>10119880</v>
      </c>
      <c r="I54" s="134">
        <f t="shared" si="7"/>
        <v>10625874</v>
      </c>
      <c r="J54" s="135">
        <f t="shared" si="8"/>
        <v>26500</v>
      </c>
      <c r="K54" s="136">
        <f t="shared" si="9"/>
        <v>1422300</v>
      </c>
      <c r="L54" s="144" t="s">
        <v>47</v>
      </c>
    </row>
    <row r="55" spans="1:12" ht="15" customHeight="1">
      <c r="A55" s="5">
        <v>53</v>
      </c>
      <c r="B55" s="8">
        <v>1001</v>
      </c>
      <c r="C55" s="8">
        <v>10</v>
      </c>
      <c r="D55" s="8" t="s">
        <v>13</v>
      </c>
      <c r="E55" s="7">
        <v>589</v>
      </c>
      <c r="F55" s="6">
        <f t="shared" si="5"/>
        <v>647.90000000000009</v>
      </c>
      <c r="G55" s="5">
        <v>23540</v>
      </c>
      <c r="H55" s="133">
        <f t="shared" si="6"/>
        <v>13865060</v>
      </c>
      <c r="I55" s="134">
        <f t="shared" si="7"/>
        <v>14558313</v>
      </c>
      <c r="J55" s="135">
        <f t="shared" si="8"/>
        <v>36500</v>
      </c>
      <c r="K55" s="136">
        <f t="shared" si="9"/>
        <v>1943700.0000000002</v>
      </c>
      <c r="L55" s="144" t="s">
        <v>46</v>
      </c>
    </row>
    <row r="56" spans="1:12" ht="15" customHeight="1">
      <c r="A56" s="5">
        <v>54</v>
      </c>
      <c r="B56" s="8">
        <v>1004</v>
      </c>
      <c r="C56" s="8">
        <v>10</v>
      </c>
      <c r="D56" s="8" t="s">
        <v>13</v>
      </c>
      <c r="E56" s="7">
        <v>589</v>
      </c>
      <c r="F56" s="6">
        <f t="shared" si="5"/>
        <v>647.90000000000009</v>
      </c>
      <c r="G56" s="5">
        <v>23540</v>
      </c>
      <c r="H56" s="133">
        <f t="shared" si="6"/>
        <v>13865060</v>
      </c>
      <c r="I56" s="134">
        <f t="shared" si="7"/>
        <v>14558313</v>
      </c>
      <c r="J56" s="135">
        <f t="shared" si="8"/>
        <v>36500</v>
      </c>
      <c r="K56" s="136">
        <f t="shared" si="9"/>
        <v>1943700.0000000002</v>
      </c>
      <c r="L56" s="144" t="s">
        <v>47</v>
      </c>
    </row>
    <row r="57" spans="1:12" ht="15" customHeight="1">
      <c r="A57" s="5">
        <v>55</v>
      </c>
      <c r="B57" s="8">
        <v>1005</v>
      </c>
      <c r="C57" s="8">
        <v>10</v>
      </c>
      <c r="D57" s="7" t="s">
        <v>19</v>
      </c>
      <c r="E57" s="7">
        <v>431</v>
      </c>
      <c r="F57" s="6">
        <f t="shared" si="5"/>
        <v>474.1</v>
      </c>
      <c r="G57" s="5">
        <v>23540</v>
      </c>
      <c r="H57" s="133">
        <f t="shared" si="6"/>
        <v>10145740</v>
      </c>
      <c r="I57" s="134">
        <f t="shared" si="7"/>
        <v>10653027</v>
      </c>
      <c r="J57" s="135">
        <f t="shared" si="8"/>
        <v>26500</v>
      </c>
      <c r="K57" s="136">
        <f t="shared" si="9"/>
        <v>1422300</v>
      </c>
      <c r="L57" s="144" t="s">
        <v>47</v>
      </c>
    </row>
    <row r="58" spans="1:12" ht="15" customHeight="1">
      <c r="A58" s="5">
        <v>56</v>
      </c>
      <c r="B58" s="8">
        <v>1006</v>
      </c>
      <c r="C58" s="8">
        <v>10</v>
      </c>
      <c r="D58" s="7" t="s">
        <v>19</v>
      </c>
      <c r="E58" s="7">
        <v>461</v>
      </c>
      <c r="F58" s="6">
        <f t="shared" si="5"/>
        <v>507.1</v>
      </c>
      <c r="G58" s="5">
        <v>23540</v>
      </c>
      <c r="H58" s="133">
        <f t="shared" si="6"/>
        <v>10851940</v>
      </c>
      <c r="I58" s="134">
        <f t="shared" si="7"/>
        <v>11394537</v>
      </c>
      <c r="J58" s="135">
        <f t="shared" si="8"/>
        <v>28500</v>
      </c>
      <c r="K58" s="136">
        <f t="shared" si="9"/>
        <v>1521300</v>
      </c>
      <c r="L58" s="144" t="s">
        <v>47</v>
      </c>
    </row>
    <row r="59" spans="1:12" ht="15" customHeight="1">
      <c r="A59" s="5">
        <v>57</v>
      </c>
      <c r="B59" s="8">
        <v>1007</v>
      </c>
      <c r="C59" s="8">
        <v>10</v>
      </c>
      <c r="D59" s="7" t="s">
        <v>19</v>
      </c>
      <c r="E59" s="7">
        <v>461</v>
      </c>
      <c r="F59" s="6">
        <f t="shared" si="5"/>
        <v>507.1</v>
      </c>
      <c r="G59" s="5">
        <v>23540</v>
      </c>
      <c r="H59" s="133">
        <f t="shared" si="6"/>
        <v>10851940</v>
      </c>
      <c r="I59" s="134">
        <f t="shared" si="7"/>
        <v>11394537</v>
      </c>
      <c r="J59" s="135">
        <f t="shared" si="8"/>
        <v>28500</v>
      </c>
      <c r="K59" s="136">
        <f t="shared" si="9"/>
        <v>1521300</v>
      </c>
      <c r="L59" s="144" t="s">
        <v>47</v>
      </c>
    </row>
    <row r="60" spans="1:12" ht="15" customHeight="1">
      <c r="A60" s="5">
        <v>58</v>
      </c>
      <c r="B60" s="8">
        <v>1008</v>
      </c>
      <c r="C60" s="8">
        <v>10</v>
      </c>
      <c r="D60" s="7" t="s">
        <v>19</v>
      </c>
      <c r="E60" s="7">
        <v>431</v>
      </c>
      <c r="F60" s="6">
        <f t="shared" si="5"/>
        <v>474.1</v>
      </c>
      <c r="G60" s="5">
        <v>23540</v>
      </c>
      <c r="H60" s="133">
        <f t="shared" si="6"/>
        <v>10145740</v>
      </c>
      <c r="I60" s="134">
        <f t="shared" si="7"/>
        <v>10653027</v>
      </c>
      <c r="J60" s="135">
        <f t="shared" si="8"/>
        <v>26500</v>
      </c>
      <c r="K60" s="136">
        <f t="shared" si="9"/>
        <v>1422300</v>
      </c>
      <c r="L60" s="144" t="s">
        <v>47</v>
      </c>
    </row>
    <row r="61" spans="1:12" ht="15" customHeight="1">
      <c r="A61" s="5">
        <v>59</v>
      </c>
      <c r="B61" s="8">
        <v>1101</v>
      </c>
      <c r="C61" s="8">
        <v>11</v>
      </c>
      <c r="D61" s="8" t="s">
        <v>13</v>
      </c>
      <c r="E61" s="7">
        <v>589</v>
      </c>
      <c r="F61" s="6">
        <f t="shared" si="5"/>
        <v>647.90000000000009</v>
      </c>
      <c r="G61" s="5">
        <v>23600</v>
      </c>
      <c r="H61" s="133">
        <f t="shared" si="6"/>
        <v>13900400</v>
      </c>
      <c r="I61" s="134">
        <f t="shared" si="7"/>
        <v>14595420</v>
      </c>
      <c r="J61" s="135">
        <f t="shared" si="8"/>
        <v>36500</v>
      </c>
      <c r="K61" s="136">
        <f t="shared" si="9"/>
        <v>1943700.0000000002</v>
      </c>
      <c r="L61" s="144" t="s">
        <v>46</v>
      </c>
    </row>
    <row r="62" spans="1:12" ht="15" customHeight="1">
      <c r="A62" s="5">
        <v>60</v>
      </c>
      <c r="B62" s="8">
        <v>1104</v>
      </c>
      <c r="C62" s="8">
        <v>11</v>
      </c>
      <c r="D62" s="8" t="s">
        <v>13</v>
      </c>
      <c r="E62" s="7">
        <v>589</v>
      </c>
      <c r="F62" s="6">
        <f t="shared" si="5"/>
        <v>647.90000000000009</v>
      </c>
      <c r="G62" s="5">
        <v>23600</v>
      </c>
      <c r="H62" s="133">
        <f t="shared" si="6"/>
        <v>13900400</v>
      </c>
      <c r="I62" s="134">
        <f t="shared" si="7"/>
        <v>14595420</v>
      </c>
      <c r="J62" s="135">
        <f t="shared" si="8"/>
        <v>36500</v>
      </c>
      <c r="K62" s="136">
        <f t="shared" si="9"/>
        <v>1943700.0000000002</v>
      </c>
      <c r="L62" s="144" t="s">
        <v>47</v>
      </c>
    </row>
    <row r="63" spans="1:12" ht="15" customHeight="1">
      <c r="A63" s="5">
        <v>61</v>
      </c>
      <c r="B63" s="8">
        <v>1105</v>
      </c>
      <c r="C63" s="8">
        <v>11</v>
      </c>
      <c r="D63" s="7" t="s">
        <v>19</v>
      </c>
      <c r="E63" s="7">
        <v>431</v>
      </c>
      <c r="F63" s="6">
        <f t="shared" si="5"/>
        <v>474.1</v>
      </c>
      <c r="G63" s="5">
        <v>23600</v>
      </c>
      <c r="H63" s="133">
        <f t="shared" si="6"/>
        <v>10171600</v>
      </c>
      <c r="I63" s="134">
        <f t="shared" si="7"/>
        <v>10680180</v>
      </c>
      <c r="J63" s="135">
        <f t="shared" si="8"/>
        <v>26500</v>
      </c>
      <c r="K63" s="136">
        <f t="shared" si="9"/>
        <v>1422300</v>
      </c>
      <c r="L63" s="144" t="s">
        <v>47</v>
      </c>
    </row>
    <row r="64" spans="1:12" ht="15" customHeight="1">
      <c r="A64" s="5">
        <v>62</v>
      </c>
      <c r="B64" s="8">
        <v>1106</v>
      </c>
      <c r="C64" s="8">
        <v>11</v>
      </c>
      <c r="D64" s="7" t="s">
        <v>19</v>
      </c>
      <c r="E64" s="7">
        <v>461</v>
      </c>
      <c r="F64" s="6">
        <f t="shared" si="5"/>
        <v>507.1</v>
      </c>
      <c r="G64" s="5">
        <v>23600</v>
      </c>
      <c r="H64" s="133">
        <f t="shared" si="6"/>
        <v>10879600</v>
      </c>
      <c r="I64" s="134">
        <f t="shared" si="7"/>
        <v>11423580</v>
      </c>
      <c r="J64" s="135">
        <f t="shared" si="8"/>
        <v>28500</v>
      </c>
      <c r="K64" s="136">
        <f t="shared" si="9"/>
        <v>1521300</v>
      </c>
      <c r="L64" s="144" t="s">
        <v>47</v>
      </c>
    </row>
    <row r="65" spans="1:12" ht="15" customHeight="1">
      <c r="A65" s="5">
        <v>63</v>
      </c>
      <c r="B65" s="8">
        <v>1107</v>
      </c>
      <c r="C65" s="8">
        <v>11</v>
      </c>
      <c r="D65" s="7" t="s">
        <v>19</v>
      </c>
      <c r="E65" s="7">
        <v>461</v>
      </c>
      <c r="F65" s="6">
        <f t="shared" si="5"/>
        <v>507.1</v>
      </c>
      <c r="G65" s="5">
        <v>23600</v>
      </c>
      <c r="H65" s="133">
        <f t="shared" si="6"/>
        <v>10879600</v>
      </c>
      <c r="I65" s="134">
        <f t="shared" si="7"/>
        <v>11423580</v>
      </c>
      <c r="J65" s="135">
        <f t="shared" si="8"/>
        <v>28500</v>
      </c>
      <c r="K65" s="136">
        <f t="shared" si="9"/>
        <v>1521300</v>
      </c>
      <c r="L65" s="144" t="s">
        <v>47</v>
      </c>
    </row>
    <row r="66" spans="1:12" ht="15" customHeight="1">
      <c r="A66" s="5">
        <v>64</v>
      </c>
      <c r="B66" s="8">
        <v>1108</v>
      </c>
      <c r="C66" s="8">
        <v>11</v>
      </c>
      <c r="D66" s="7" t="s">
        <v>19</v>
      </c>
      <c r="E66" s="7">
        <v>431</v>
      </c>
      <c r="F66" s="6">
        <f t="shared" si="5"/>
        <v>474.1</v>
      </c>
      <c r="G66" s="5">
        <v>23600</v>
      </c>
      <c r="H66" s="133">
        <f t="shared" si="6"/>
        <v>10171600</v>
      </c>
      <c r="I66" s="134">
        <f t="shared" si="7"/>
        <v>10680180</v>
      </c>
      <c r="J66" s="135">
        <f t="shared" si="8"/>
        <v>26500</v>
      </c>
      <c r="K66" s="136">
        <f t="shared" si="9"/>
        <v>1422300</v>
      </c>
      <c r="L66" s="144" t="s">
        <v>47</v>
      </c>
    </row>
    <row r="67" spans="1:12" ht="15" customHeight="1">
      <c r="A67" s="5">
        <v>65</v>
      </c>
      <c r="B67" s="8">
        <v>1201</v>
      </c>
      <c r="C67" s="8">
        <v>12</v>
      </c>
      <c r="D67" s="8" t="s">
        <v>13</v>
      </c>
      <c r="E67" s="7">
        <v>589</v>
      </c>
      <c r="F67" s="6">
        <f t="shared" si="5"/>
        <v>647.90000000000009</v>
      </c>
      <c r="G67" s="5">
        <v>23660</v>
      </c>
      <c r="H67" s="133">
        <f t="shared" si="6"/>
        <v>13935740</v>
      </c>
      <c r="I67" s="134">
        <f t="shared" si="7"/>
        <v>14632527</v>
      </c>
      <c r="J67" s="135">
        <f t="shared" si="8"/>
        <v>36500</v>
      </c>
      <c r="K67" s="136">
        <f t="shared" si="9"/>
        <v>1943700.0000000002</v>
      </c>
      <c r="L67" s="144" t="s">
        <v>46</v>
      </c>
    </row>
    <row r="68" spans="1:12" ht="15" customHeight="1">
      <c r="A68" s="5">
        <v>66</v>
      </c>
      <c r="B68" s="8">
        <v>1204</v>
      </c>
      <c r="C68" s="8">
        <v>12</v>
      </c>
      <c r="D68" s="8" t="s">
        <v>13</v>
      </c>
      <c r="E68" s="7">
        <v>589</v>
      </c>
      <c r="F68" s="6">
        <f t="shared" si="5"/>
        <v>647.90000000000009</v>
      </c>
      <c r="G68" s="5">
        <v>23660</v>
      </c>
      <c r="H68" s="133">
        <f t="shared" si="6"/>
        <v>13935740</v>
      </c>
      <c r="I68" s="134">
        <f t="shared" si="7"/>
        <v>14632527</v>
      </c>
      <c r="J68" s="135">
        <f t="shared" si="8"/>
        <v>36500</v>
      </c>
      <c r="K68" s="136">
        <f t="shared" si="9"/>
        <v>1943700.0000000002</v>
      </c>
      <c r="L68" s="144" t="s">
        <v>47</v>
      </c>
    </row>
    <row r="69" spans="1:12" ht="15" customHeight="1">
      <c r="A69" s="5">
        <v>67</v>
      </c>
      <c r="B69" s="8">
        <v>1205</v>
      </c>
      <c r="C69" s="8">
        <v>12</v>
      </c>
      <c r="D69" s="7" t="s">
        <v>19</v>
      </c>
      <c r="E69" s="7">
        <v>431</v>
      </c>
      <c r="F69" s="6">
        <f t="shared" si="5"/>
        <v>474.1</v>
      </c>
      <c r="G69" s="5">
        <v>23660</v>
      </c>
      <c r="H69" s="133">
        <f t="shared" si="6"/>
        <v>10197460</v>
      </c>
      <c r="I69" s="134">
        <f t="shared" si="7"/>
        <v>10707333</v>
      </c>
      <c r="J69" s="135">
        <f t="shared" si="8"/>
        <v>27000</v>
      </c>
      <c r="K69" s="136">
        <f t="shared" si="9"/>
        <v>1422300</v>
      </c>
      <c r="L69" s="144" t="s">
        <v>47</v>
      </c>
    </row>
    <row r="70" spans="1:12" ht="15" customHeight="1">
      <c r="A70" s="5">
        <v>68</v>
      </c>
      <c r="B70" s="8">
        <v>1206</v>
      </c>
      <c r="C70" s="8">
        <v>12</v>
      </c>
      <c r="D70" s="7" t="s">
        <v>19</v>
      </c>
      <c r="E70" s="7">
        <v>461</v>
      </c>
      <c r="F70" s="6">
        <f t="shared" si="5"/>
        <v>507.1</v>
      </c>
      <c r="G70" s="5">
        <v>23660</v>
      </c>
      <c r="H70" s="133">
        <f t="shared" si="6"/>
        <v>10907260</v>
      </c>
      <c r="I70" s="134">
        <f t="shared" si="7"/>
        <v>11452623</v>
      </c>
      <c r="J70" s="135">
        <f t="shared" si="8"/>
        <v>28500</v>
      </c>
      <c r="K70" s="136">
        <f t="shared" si="9"/>
        <v>1521300</v>
      </c>
      <c r="L70" s="144" t="s">
        <v>47</v>
      </c>
    </row>
    <row r="71" spans="1:12" ht="15" customHeight="1">
      <c r="A71" s="5">
        <v>69</v>
      </c>
      <c r="B71" s="8">
        <v>1207</v>
      </c>
      <c r="C71" s="8">
        <v>12</v>
      </c>
      <c r="D71" s="7" t="s">
        <v>19</v>
      </c>
      <c r="E71" s="7">
        <v>461</v>
      </c>
      <c r="F71" s="6">
        <f t="shared" si="5"/>
        <v>507.1</v>
      </c>
      <c r="G71" s="5">
        <v>23660</v>
      </c>
      <c r="H71" s="133">
        <f t="shared" si="6"/>
        <v>10907260</v>
      </c>
      <c r="I71" s="134">
        <f t="shared" si="7"/>
        <v>11452623</v>
      </c>
      <c r="J71" s="135">
        <f t="shared" si="8"/>
        <v>28500</v>
      </c>
      <c r="K71" s="136">
        <f t="shared" si="9"/>
        <v>1521300</v>
      </c>
      <c r="L71" s="144" t="s">
        <v>47</v>
      </c>
    </row>
    <row r="72" spans="1:12" ht="15" customHeight="1">
      <c r="A72" s="5">
        <v>70</v>
      </c>
      <c r="B72" s="8">
        <v>1208</v>
      </c>
      <c r="C72" s="8">
        <v>12</v>
      </c>
      <c r="D72" s="7" t="s">
        <v>19</v>
      </c>
      <c r="E72" s="7">
        <v>431</v>
      </c>
      <c r="F72" s="6">
        <f t="shared" si="5"/>
        <v>474.1</v>
      </c>
      <c r="G72" s="5">
        <v>23660</v>
      </c>
      <c r="H72" s="133">
        <f t="shared" si="6"/>
        <v>10197460</v>
      </c>
      <c r="I72" s="134">
        <f t="shared" si="7"/>
        <v>10707333</v>
      </c>
      <c r="J72" s="135">
        <f t="shared" si="8"/>
        <v>27000</v>
      </c>
      <c r="K72" s="136">
        <f t="shared" si="9"/>
        <v>1422300</v>
      </c>
      <c r="L72" s="144" t="s">
        <v>47</v>
      </c>
    </row>
    <row r="73" spans="1:12" ht="15" customHeight="1">
      <c r="A73" s="5">
        <v>71</v>
      </c>
      <c r="B73" s="8">
        <v>1301</v>
      </c>
      <c r="C73" s="8">
        <v>13</v>
      </c>
      <c r="D73" s="8" t="s">
        <v>13</v>
      </c>
      <c r="E73" s="7">
        <v>589</v>
      </c>
      <c r="F73" s="6">
        <f t="shared" si="5"/>
        <v>647.90000000000009</v>
      </c>
      <c r="G73" s="5">
        <v>23720</v>
      </c>
      <c r="H73" s="133">
        <f t="shared" si="6"/>
        <v>13971080</v>
      </c>
      <c r="I73" s="134">
        <f t="shared" si="7"/>
        <v>14669634</v>
      </c>
      <c r="J73" s="135">
        <f t="shared" si="8"/>
        <v>36500</v>
      </c>
      <c r="K73" s="136">
        <f t="shared" si="9"/>
        <v>1943700.0000000002</v>
      </c>
      <c r="L73" s="144" t="s">
        <v>46</v>
      </c>
    </row>
    <row r="74" spans="1:12" ht="15" customHeight="1">
      <c r="A74" s="5">
        <v>72</v>
      </c>
      <c r="B74" s="8">
        <v>1304</v>
      </c>
      <c r="C74" s="8">
        <v>13</v>
      </c>
      <c r="D74" s="8" t="s">
        <v>13</v>
      </c>
      <c r="E74" s="7">
        <v>589</v>
      </c>
      <c r="F74" s="6">
        <f t="shared" si="5"/>
        <v>647.90000000000009</v>
      </c>
      <c r="G74" s="5">
        <v>23720</v>
      </c>
      <c r="H74" s="133">
        <f t="shared" si="6"/>
        <v>13971080</v>
      </c>
      <c r="I74" s="134">
        <f t="shared" si="7"/>
        <v>14669634</v>
      </c>
      <c r="J74" s="135">
        <f t="shared" si="8"/>
        <v>36500</v>
      </c>
      <c r="K74" s="136">
        <f t="shared" si="9"/>
        <v>1943700.0000000002</v>
      </c>
      <c r="L74" s="144" t="s">
        <v>47</v>
      </c>
    </row>
    <row r="75" spans="1:12" ht="15" customHeight="1">
      <c r="A75" s="5">
        <v>73</v>
      </c>
      <c r="B75" s="8">
        <v>1305</v>
      </c>
      <c r="C75" s="8">
        <v>13</v>
      </c>
      <c r="D75" s="7" t="s">
        <v>19</v>
      </c>
      <c r="E75" s="7">
        <v>431</v>
      </c>
      <c r="F75" s="6">
        <f t="shared" si="5"/>
        <v>474.1</v>
      </c>
      <c r="G75" s="5">
        <v>23720</v>
      </c>
      <c r="H75" s="133">
        <f t="shared" si="6"/>
        <v>10223320</v>
      </c>
      <c r="I75" s="134">
        <f t="shared" si="7"/>
        <v>10734486</v>
      </c>
      <c r="J75" s="135">
        <f t="shared" si="8"/>
        <v>27000</v>
      </c>
      <c r="K75" s="136">
        <f t="shared" si="9"/>
        <v>1422300</v>
      </c>
      <c r="L75" s="144" t="s">
        <v>47</v>
      </c>
    </row>
    <row r="76" spans="1:12" ht="15" customHeight="1">
      <c r="A76" s="5">
        <v>74</v>
      </c>
      <c r="B76" s="8">
        <v>1306</v>
      </c>
      <c r="C76" s="8">
        <v>13</v>
      </c>
      <c r="D76" s="7" t="s">
        <v>19</v>
      </c>
      <c r="E76" s="7">
        <v>461</v>
      </c>
      <c r="F76" s="6">
        <f t="shared" si="5"/>
        <v>507.1</v>
      </c>
      <c r="G76" s="5">
        <v>23720</v>
      </c>
      <c r="H76" s="133">
        <f t="shared" si="6"/>
        <v>10934920</v>
      </c>
      <c r="I76" s="134">
        <f t="shared" si="7"/>
        <v>11481666</v>
      </c>
      <c r="J76" s="135">
        <f t="shared" si="8"/>
        <v>28500</v>
      </c>
      <c r="K76" s="136">
        <f t="shared" si="9"/>
        <v>1521300</v>
      </c>
      <c r="L76" s="144" t="s">
        <v>47</v>
      </c>
    </row>
    <row r="77" spans="1:12" ht="15" customHeight="1">
      <c r="A77" s="5">
        <v>75</v>
      </c>
      <c r="B77" s="8">
        <v>1307</v>
      </c>
      <c r="C77" s="8">
        <v>13</v>
      </c>
      <c r="D77" s="7" t="s">
        <v>19</v>
      </c>
      <c r="E77" s="7">
        <v>461</v>
      </c>
      <c r="F77" s="6">
        <f t="shared" si="5"/>
        <v>507.1</v>
      </c>
      <c r="G77" s="5">
        <v>23720</v>
      </c>
      <c r="H77" s="133">
        <f t="shared" si="6"/>
        <v>10934920</v>
      </c>
      <c r="I77" s="134">
        <f t="shared" si="7"/>
        <v>11481666</v>
      </c>
      <c r="J77" s="135">
        <f t="shared" si="8"/>
        <v>28500</v>
      </c>
      <c r="K77" s="136">
        <f t="shared" si="9"/>
        <v>1521300</v>
      </c>
      <c r="L77" s="144" t="s">
        <v>47</v>
      </c>
    </row>
    <row r="78" spans="1:12" ht="15" customHeight="1">
      <c r="A78" s="5">
        <v>76</v>
      </c>
      <c r="B78" s="8">
        <v>1308</v>
      </c>
      <c r="C78" s="8">
        <v>13</v>
      </c>
      <c r="D78" s="7" t="s">
        <v>19</v>
      </c>
      <c r="E78" s="7">
        <v>431</v>
      </c>
      <c r="F78" s="6">
        <f t="shared" si="5"/>
        <v>474.1</v>
      </c>
      <c r="G78" s="5">
        <v>23720</v>
      </c>
      <c r="H78" s="133">
        <f t="shared" si="6"/>
        <v>10223320</v>
      </c>
      <c r="I78" s="134">
        <f t="shared" si="7"/>
        <v>10734486</v>
      </c>
      <c r="J78" s="135">
        <f t="shared" si="8"/>
        <v>27000</v>
      </c>
      <c r="K78" s="136">
        <f t="shared" si="9"/>
        <v>1422300</v>
      </c>
      <c r="L78" s="144" t="s">
        <v>47</v>
      </c>
    </row>
    <row r="79" spans="1:12" ht="15" customHeight="1">
      <c r="A79" s="5">
        <v>77</v>
      </c>
      <c r="B79" s="8">
        <v>1401</v>
      </c>
      <c r="C79" s="8">
        <v>14</v>
      </c>
      <c r="D79" s="8" t="s">
        <v>13</v>
      </c>
      <c r="E79" s="7">
        <v>589</v>
      </c>
      <c r="F79" s="6">
        <f t="shared" si="5"/>
        <v>647.90000000000009</v>
      </c>
      <c r="G79" s="5">
        <v>23780</v>
      </c>
      <c r="H79" s="133">
        <f t="shared" si="6"/>
        <v>14006420</v>
      </c>
      <c r="I79" s="134">
        <f t="shared" si="7"/>
        <v>14706741</v>
      </c>
      <c r="J79" s="135">
        <f t="shared" si="8"/>
        <v>37000</v>
      </c>
      <c r="K79" s="136">
        <f t="shared" si="9"/>
        <v>1943700.0000000002</v>
      </c>
      <c r="L79" s="144" t="s">
        <v>46</v>
      </c>
    </row>
    <row r="80" spans="1:12" ht="15" customHeight="1">
      <c r="A80" s="5">
        <v>78</v>
      </c>
      <c r="B80" s="8">
        <v>1404</v>
      </c>
      <c r="C80" s="8">
        <v>14</v>
      </c>
      <c r="D80" s="8" t="s">
        <v>13</v>
      </c>
      <c r="E80" s="7">
        <v>589</v>
      </c>
      <c r="F80" s="6">
        <f t="shared" si="5"/>
        <v>647.90000000000009</v>
      </c>
      <c r="G80" s="5">
        <v>23780</v>
      </c>
      <c r="H80" s="133">
        <f t="shared" si="6"/>
        <v>14006420</v>
      </c>
      <c r="I80" s="134">
        <f t="shared" si="7"/>
        <v>14706741</v>
      </c>
      <c r="J80" s="135">
        <f t="shared" si="8"/>
        <v>37000</v>
      </c>
      <c r="K80" s="136">
        <f t="shared" si="9"/>
        <v>1943700.0000000002</v>
      </c>
      <c r="L80" s="144" t="s">
        <v>47</v>
      </c>
    </row>
    <row r="81" spans="1:12" ht="15" customHeight="1">
      <c r="A81" s="5">
        <v>79</v>
      </c>
      <c r="B81" s="8">
        <v>1405</v>
      </c>
      <c r="C81" s="8">
        <v>14</v>
      </c>
      <c r="D81" s="7" t="s">
        <v>19</v>
      </c>
      <c r="E81" s="7">
        <v>431</v>
      </c>
      <c r="F81" s="6">
        <f t="shared" si="5"/>
        <v>474.1</v>
      </c>
      <c r="G81" s="5">
        <v>23780</v>
      </c>
      <c r="H81" s="133">
        <f t="shared" si="6"/>
        <v>10249180</v>
      </c>
      <c r="I81" s="134">
        <f t="shared" si="7"/>
        <v>10761639</v>
      </c>
      <c r="J81" s="135">
        <f t="shared" si="8"/>
        <v>27000</v>
      </c>
      <c r="K81" s="136">
        <f t="shared" si="9"/>
        <v>1422300</v>
      </c>
      <c r="L81" s="144" t="s">
        <v>47</v>
      </c>
    </row>
    <row r="82" spans="1:12" ht="15" customHeight="1">
      <c r="A82" s="5">
        <v>80</v>
      </c>
      <c r="B82" s="8">
        <v>1406</v>
      </c>
      <c r="C82" s="8">
        <v>14</v>
      </c>
      <c r="D82" s="7" t="s">
        <v>19</v>
      </c>
      <c r="E82" s="7">
        <v>461</v>
      </c>
      <c r="F82" s="6">
        <f t="shared" si="5"/>
        <v>507.1</v>
      </c>
      <c r="G82" s="5">
        <v>23780</v>
      </c>
      <c r="H82" s="133">
        <f t="shared" si="6"/>
        <v>10962580</v>
      </c>
      <c r="I82" s="134">
        <f t="shared" si="7"/>
        <v>11510709</v>
      </c>
      <c r="J82" s="135">
        <f t="shared" si="8"/>
        <v>29000</v>
      </c>
      <c r="K82" s="136">
        <f t="shared" si="9"/>
        <v>1521300</v>
      </c>
      <c r="L82" s="144" t="s">
        <v>47</v>
      </c>
    </row>
    <row r="83" spans="1:12" ht="15" customHeight="1">
      <c r="A83" s="5">
        <v>81</v>
      </c>
      <c r="B83" s="8">
        <v>1407</v>
      </c>
      <c r="C83" s="8">
        <v>14</v>
      </c>
      <c r="D83" s="7" t="s">
        <v>19</v>
      </c>
      <c r="E83" s="7">
        <v>461</v>
      </c>
      <c r="F83" s="6">
        <f t="shared" si="5"/>
        <v>507.1</v>
      </c>
      <c r="G83" s="5">
        <v>23780</v>
      </c>
      <c r="H83" s="133">
        <f t="shared" si="6"/>
        <v>10962580</v>
      </c>
      <c r="I83" s="134">
        <f t="shared" si="7"/>
        <v>11510709</v>
      </c>
      <c r="J83" s="135">
        <f t="shared" si="8"/>
        <v>29000</v>
      </c>
      <c r="K83" s="136">
        <f t="shared" si="9"/>
        <v>1521300</v>
      </c>
      <c r="L83" s="144" t="s">
        <v>47</v>
      </c>
    </row>
    <row r="84" spans="1:12" ht="15" customHeight="1">
      <c r="A84" s="5">
        <v>82</v>
      </c>
      <c r="B84" s="8">
        <v>1408</v>
      </c>
      <c r="C84" s="8">
        <v>14</v>
      </c>
      <c r="D84" s="7" t="s">
        <v>19</v>
      </c>
      <c r="E84" s="7">
        <v>431</v>
      </c>
      <c r="F84" s="6">
        <f t="shared" si="5"/>
        <v>474.1</v>
      </c>
      <c r="G84" s="5">
        <v>23780</v>
      </c>
      <c r="H84" s="133">
        <f t="shared" si="6"/>
        <v>10249180</v>
      </c>
      <c r="I84" s="134">
        <f t="shared" si="7"/>
        <v>10761639</v>
      </c>
      <c r="J84" s="135">
        <f t="shared" si="8"/>
        <v>27000</v>
      </c>
      <c r="K84" s="136">
        <f t="shared" si="9"/>
        <v>1422300</v>
      </c>
      <c r="L84" s="144" t="s">
        <v>47</v>
      </c>
    </row>
    <row r="85" spans="1:12" ht="15" customHeight="1">
      <c r="A85" s="5">
        <v>83</v>
      </c>
      <c r="B85" s="8">
        <v>1504</v>
      </c>
      <c r="C85" s="8">
        <v>15</v>
      </c>
      <c r="D85" s="8" t="s">
        <v>13</v>
      </c>
      <c r="E85" s="7">
        <v>589</v>
      </c>
      <c r="F85" s="6">
        <f t="shared" si="5"/>
        <v>647.90000000000009</v>
      </c>
      <c r="G85" s="5">
        <v>23840</v>
      </c>
      <c r="H85" s="133">
        <f t="shared" si="6"/>
        <v>14041760</v>
      </c>
      <c r="I85" s="134">
        <f t="shared" si="7"/>
        <v>14743848</v>
      </c>
      <c r="J85" s="135">
        <f t="shared" si="8"/>
        <v>37000</v>
      </c>
      <c r="K85" s="136">
        <f t="shared" si="9"/>
        <v>1943700.0000000002</v>
      </c>
      <c r="L85" s="144" t="s">
        <v>47</v>
      </c>
    </row>
    <row r="86" spans="1:12" ht="15" customHeight="1">
      <c r="A86" s="5">
        <v>84</v>
      </c>
      <c r="B86" s="8">
        <v>1505</v>
      </c>
      <c r="C86" s="8">
        <v>15</v>
      </c>
      <c r="D86" s="7" t="s">
        <v>19</v>
      </c>
      <c r="E86" s="7">
        <v>431</v>
      </c>
      <c r="F86" s="6">
        <f t="shared" si="5"/>
        <v>474.1</v>
      </c>
      <c r="G86" s="5">
        <v>23840</v>
      </c>
      <c r="H86" s="133">
        <f t="shared" si="6"/>
        <v>10275040</v>
      </c>
      <c r="I86" s="134">
        <f t="shared" si="7"/>
        <v>10788792</v>
      </c>
      <c r="J86" s="135">
        <f t="shared" si="8"/>
        <v>27000</v>
      </c>
      <c r="K86" s="136">
        <f t="shared" si="9"/>
        <v>1422300</v>
      </c>
      <c r="L86" s="144" t="s">
        <v>47</v>
      </c>
    </row>
    <row r="87" spans="1:12" ht="15" customHeight="1">
      <c r="A87" s="5">
        <v>85</v>
      </c>
      <c r="B87" s="8">
        <v>1506</v>
      </c>
      <c r="C87" s="8">
        <v>15</v>
      </c>
      <c r="D87" s="7" t="s">
        <v>19</v>
      </c>
      <c r="E87" s="7">
        <v>461</v>
      </c>
      <c r="F87" s="6">
        <f t="shared" si="5"/>
        <v>507.1</v>
      </c>
      <c r="G87" s="5">
        <v>23840</v>
      </c>
      <c r="H87" s="133">
        <f t="shared" si="6"/>
        <v>10990240</v>
      </c>
      <c r="I87" s="134">
        <f t="shared" si="7"/>
        <v>11539752</v>
      </c>
      <c r="J87" s="135">
        <f t="shared" si="8"/>
        <v>29000</v>
      </c>
      <c r="K87" s="136">
        <f t="shared" si="9"/>
        <v>1521300</v>
      </c>
      <c r="L87" s="144" t="s">
        <v>47</v>
      </c>
    </row>
    <row r="88" spans="1:12" ht="15" customHeight="1">
      <c r="A88" s="5">
        <v>86</v>
      </c>
      <c r="B88" s="8">
        <v>1507</v>
      </c>
      <c r="C88" s="8">
        <v>15</v>
      </c>
      <c r="D88" s="7" t="s">
        <v>19</v>
      </c>
      <c r="E88" s="7">
        <v>461</v>
      </c>
      <c r="F88" s="6">
        <f t="shared" si="5"/>
        <v>507.1</v>
      </c>
      <c r="G88" s="5">
        <v>23840</v>
      </c>
      <c r="H88" s="133">
        <f t="shared" si="6"/>
        <v>10990240</v>
      </c>
      <c r="I88" s="134">
        <f t="shared" si="7"/>
        <v>11539752</v>
      </c>
      <c r="J88" s="135">
        <f t="shared" si="8"/>
        <v>29000</v>
      </c>
      <c r="K88" s="136">
        <f t="shared" si="9"/>
        <v>1521300</v>
      </c>
      <c r="L88" s="144" t="s">
        <v>47</v>
      </c>
    </row>
    <row r="89" spans="1:12" ht="15" customHeight="1">
      <c r="A89" s="5">
        <v>87</v>
      </c>
      <c r="B89" s="8">
        <v>1508</v>
      </c>
      <c r="C89" s="8">
        <v>15</v>
      </c>
      <c r="D89" s="7" t="s">
        <v>19</v>
      </c>
      <c r="E89" s="7">
        <v>431</v>
      </c>
      <c r="F89" s="6">
        <f t="shared" si="5"/>
        <v>474.1</v>
      </c>
      <c r="G89" s="5">
        <v>23840</v>
      </c>
      <c r="H89" s="133">
        <f t="shared" si="6"/>
        <v>10275040</v>
      </c>
      <c r="I89" s="134">
        <f t="shared" si="7"/>
        <v>10788792</v>
      </c>
      <c r="J89" s="135">
        <f t="shared" si="8"/>
        <v>27000</v>
      </c>
      <c r="K89" s="136">
        <f t="shared" si="9"/>
        <v>1422300</v>
      </c>
      <c r="L89" s="144" t="s">
        <v>47</v>
      </c>
    </row>
    <row r="90" spans="1:12" ht="15" customHeight="1">
      <c r="A90" s="5">
        <v>88</v>
      </c>
      <c r="B90" s="8">
        <v>1601</v>
      </c>
      <c r="C90" s="8">
        <v>16</v>
      </c>
      <c r="D90" s="8" t="s">
        <v>13</v>
      </c>
      <c r="E90" s="7">
        <v>589</v>
      </c>
      <c r="F90" s="6">
        <f t="shared" si="5"/>
        <v>647.90000000000009</v>
      </c>
      <c r="G90" s="5">
        <v>23900</v>
      </c>
      <c r="H90" s="133">
        <f t="shared" si="6"/>
        <v>14077100</v>
      </c>
      <c r="I90" s="134">
        <f t="shared" si="7"/>
        <v>14780955</v>
      </c>
      <c r="J90" s="135">
        <f t="shared" si="8"/>
        <v>37000</v>
      </c>
      <c r="K90" s="136">
        <f t="shared" si="9"/>
        <v>1943700.0000000002</v>
      </c>
      <c r="L90" s="144" t="s">
        <v>46</v>
      </c>
    </row>
    <row r="91" spans="1:12" ht="15" customHeight="1">
      <c r="A91" s="5">
        <v>89</v>
      </c>
      <c r="B91" s="8">
        <v>1602</v>
      </c>
      <c r="C91" s="8">
        <v>16</v>
      </c>
      <c r="D91" s="8" t="s">
        <v>13</v>
      </c>
      <c r="E91" s="7">
        <v>636</v>
      </c>
      <c r="F91" s="6">
        <f t="shared" si="5"/>
        <v>699.6</v>
      </c>
      <c r="G91" s="5">
        <v>23900</v>
      </c>
      <c r="H91" s="133">
        <f t="shared" si="6"/>
        <v>15200400</v>
      </c>
      <c r="I91" s="134">
        <f t="shared" si="7"/>
        <v>15960420</v>
      </c>
      <c r="J91" s="135">
        <f t="shared" si="8"/>
        <v>40000</v>
      </c>
      <c r="K91" s="136">
        <f t="shared" si="9"/>
        <v>2098800</v>
      </c>
      <c r="L91" s="144" t="s">
        <v>47</v>
      </c>
    </row>
    <row r="92" spans="1:12" ht="15" customHeight="1">
      <c r="A92" s="5">
        <v>90</v>
      </c>
      <c r="B92" s="8">
        <v>1603</v>
      </c>
      <c r="C92" s="8">
        <v>16</v>
      </c>
      <c r="D92" s="8" t="s">
        <v>13</v>
      </c>
      <c r="E92" s="7">
        <v>636</v>
      </c>
      <c r="F92" s="6">
        <f t="shared" si="5"/>
        <v>699.6</v>
      </c>
      <c r="G92" s="5">
        <v>23900</v>
      </c>
      <c r="H92" s="133">
        <f t="shared" si="6"/>
        <v>15200400</v>
      </c>
      <c r="I92" s="134">
        <f t="shared" si="7"/>
        <v>15960420</v>
      </c>
      <c r="J92" s="135">
        <f t="shared" si="8"/>
        <v>40000</v>
      </c>
      <c r="K92" s="136">
        <f t="shared" si="9"/>
        <v>2098800</v>
      </c>
      <c r="L92" s="5" t="s">
        <v>47</v>
      </c>
    </row>
    <row r="93" spans="1:12" ht="15" customHeight="1">
      <c r="A93" s="5">
        <v>91</v>
      </c>
      <c r="B93" s="8">
        <v>1604</v>
      </c>
      <c r="C93" s="8">
        <v>16</v>
      </c>
      <c r="D93" s="8" t="s">
        <v>13</v>
      </c>
      <c r="E93" s="7">
        <v>589</v>
      </c>
      <c r="F93" s="6">
        <f t="shared" si="5"/>
        <v>647.90000000000009</v>
      </c>
      <c r="G93" s="5">
        <v>23900</v>
      </c>
      <c r="H93" s="133">
        <f t="shared" si="6"/>
        <v>14077100</v>
      </c>
      <c r="I93" s="134">
        <f t="shared" si="7"/>
        <v>14780955</v>
      </c>
      <c r="J93" s="135">
        <f t="shared" si="8"/>
        <v>37000</v>
      </c>
      <c r="K93" s="136">
        <f t="shared" si="9"/>
        <v>1943700.0000000002</v>
      </c>
      <c r="L93" s="144" t="s">
        <v>47</v>
      </c>
    </row>
    <row r="94" spans="1:12" ht="15" customHeight="1">
      <c r="A94" s="5">
        <v>92</v>
      </c>
      <c r="B94" s="8">
        <v>1605</v>
      </c>
      <c r="C94" s="8">
        <v>16</v>
      </c>
      <c r="D94" s="7" t="s">
        <v>19</v>
      </c>
      <c r="E94" s="7">
        <v>431</v>
      </c>
      <c r="F94" s="6">
        <f t="shared" si="5"/>
        <v>474.1</v>
      </c>
      <c r="G94" s="5">
        <v>23900</v>
      </c>
      <c r="H94" s="133">
        <f t="shared" si="6"/>
        <v>10300900</v>
      </c>
      <c r="I94" s="134">
        <f t="shared" si="7"/>
        <v>10815945</v>
      </c>
      <c r="J94" s="135">
        <f t="shared" si="8"/>
        <v>27000</v>
      </c>
      <c r="K94" s="136">
        <f t="shared" si="9"/>
        <v>1422300</v>
      </c>
      <c r="L94" s="144" t="s">
        <v>47</v>
      </c>
    </row>
    <row r="95" spans="1:12" ht="15" customHeight="1">
      <c r="A95" s="5">
        <v>93</v>
      </c>
      <c r="B95" s="8">
        <v>1606</v>
      </c>
      <c r="C95" s="8">
        <v>16</v>
      </c>
      <c r="D95" s="7" t="s">
        <v>19</v>
      </c>
      <c r="E95" s="7">
        <v>461</v>
      </c>
      <c r="F95" s="6">
        <f t="shared" si="5"/>
        <v>507.1</v>
      </c>
      <c r="G95" s="5">
        <v>23900</v>
      </c>
      <c r="H95" s="133">
        <f t="shared" si="6"/>
        <v>11017900</v>
      </c>
      <c r="I95" s="134">
        <f t="shared" si="7"/>
        <v>11568795</v>
      </c>
      <c r="J95" s="135">
        <f t="shared" si="8"/>
        <v>29000</v>
      </c>
      <c r="K95" s="136">
        <f t="shared" si="9"/>
        <v>1521300</v>
      </c>
      <c r="L95" s="144" t="s">
        <v>47</v>
      </c>
    </row>
    <row r="96" spans="1:12" ht="15" customHeight="1">
      <c r="A96" s="5">
        <v>94</v>
      </c>
      <c r="B96" s="8">
        <v>1607</v>
      </c>
      <c r="C96" s="8">
        <v>16</v>
      </c>
      <c r="D96" s="7" t="s">
        <v>19</v>
      </c>
      <c r="E96" s="7">
        <v>461</v>
      </c>
      <c r="F96" s="6">
        <f t="shared" si="5"/>
        <v>507.1</v>
      </c>
      <c r="G96" s="5">
        <v>23900</v>
      </c>
      <c r="H96" s="133">
        <f t="shared" si="6"/>
        <v>11017900</v>
      </c>
      <c r="I96" s="134">
        <f t="shared" si="7"/>
        <v>11568795</v>
      </c>
      <c r="J96" s="135">
        <f t="shared" si="8"/>
        <v>29000</v>
      </c>
      <c r="K96" s="136">
        <f t="shared" si="9"/>
        <v>1521300</v>
      </c>
      <c r="L96" s="144" t="s">
        <v>47</v>
      </c>
    </row>
    <row r="97" spans="1:26" ht="15" customHeight="1">
      <c r="A97" s="5">
        <v>95</v>
      </c>
      <c r="B97" s="8">
        <v>1608</v>
      </c>
      <c r="C97" s="8">
        <v>16</v>
      </c>
      <c r="D97" s="7" t="s">
        <v>19</v>
      </c>
      <c r="E97" s="7">
        <v>431</v>
      </c>
      <c r="F97" s="6">
        <f t="shared" si="5"/>
        <v>474.1</v>
      </c>
      <c r="G97" s="5">
        <v>23900</v>
      </c>
      <c r="H97" s="133">
        <f t="shared" si="6"/>
        <v>10300900</v>
      </c>
      <c r="I97" s="134">
        <f t="shared" si="7"/>
        <v>10815945</v>
      </c>
      <c r="J97" s="135">
        <f t="shared" si="8"/>
        <v>27000</v>
      </c>
      <c r="K97" s="136">
        <f t="shared" si="9"/>
        <v>1422300</v>
      </c>
      <c r="L97" s="144" t="s">
        <v>47</v>
      </c>
    </row>
    <row r="98" spans="1:26" ht="15" customHeight="1">
      <c r="A98" s="146" t="s">
        <v>3</v>
      </c>
      <c r="B98" s="146"/>
      <c r="C98" s="146"/>
      <c r="D98" s="146"/>
      <c r="E98" s="54">
        <f>SUM(E3:E97)</f>
        <v>46868</v>
      </c>
      <c r="F98" s="31">
        <f>SUM(F3:F97)</f>
        <v>51554.799999999974</v>
      </c>
      <c r="G98" s="137"/>
      <c r="H98" s="138">
        <f>SUM(H3:H97)</f>
        <v>1099433500</v>
      </c>
      <c r="I98" s="138">
        <f>SUM(I3:I97)</f>
        <v>1154405175</v>
      </c>
      <c r="J98" s="139"/>
      <c r="K98" s="138">
        <f>SUM(K3:K97)</f>
        <v>154664400</v>
      </c>
      <c r="L98" s="144"/>
    </row>
    <row r="99" spans="1:26" s="30" customFormat="1" ht="15" customHeight="1">
      <c r="B99" s="29"/>
      <c r="C99" s="29"/>
      <c r="D99" s="14"/>
      <c r="E99" s="15"/>
      <c r="F99" s="14"/>
      <c r="J99" s="140"/>
      <c r="L99" s="145"/>
      <c r="M99" s="63"/>
      <c r="N99" s="63"/>
      <c r="O99" s="63"/>
      <c r="P99" s="64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s="30" customFormat="1" ht="15" customHeight="1">
      <c r="B100" s="29"/>
      <c r="C100" s="29"/>
      <c r="D100" s="14"/>
      <c r="E100" s="15"/>
      <c r="F100" s="14"/>
      <c r="J100" s="140"/>
      <c r="L100" s="145"/>
      <c r="M100" s="63"/>
      <c r="N100" s="63"/>
      <c r="O100" s="63"/>
      <c r="P100" s="64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s="30" customFormat="1" ht="15" customHeight="1">
      <c r="B101" s="29"/>
      <c r="C101" s="29"/>
      <c r="D101" s="14"/>
      <c r="E101" s="15"/>
      <c r="F101" s="14"/>
      <c r="J101" s="140"/>
      <c r="L101" s="145"/>
      <c r="M101" s="63"/>
      <c r="N101" s="63"/>
      <c r="O101" s="63"/>
      <c r="P101" s="64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s="30" customFormat="1" ht="15" customHeight="1">
      <c r="B102" s="29"/>
      <c r="C102" s="29"/>
      <c r="D102" s="14"/>
      <c r="E102" s="15"/>
      <c r="F102" s="14"/>
      <c r="J102" s="140"/>
      <c r="L102" s="145"/>
      <c r="M102" s="63"/>
      <c r="N102" s="63"/>
      <c r="O102" s="63"/>
      <c r="P102" s="64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s="30" customFormat="1" ht="15" customHeight="1">
      <c r="B103" s="29"/>
      <c r="C103" s="29"/>
      <c r="D103" s="14"/>
      <c r="E103" s="15"/>
      <c r="F103" s="14"/>
      <c r="J103" s="140"/>
      <c r="L103" s="145"/>
      <c r="M103" s="63"/>
      <c r="N103" s="63"/>
      <c r="O103" s="63"/>
      <c r="P103" s="64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s="30" customFormat="1" ht="15" customHeight="1">
      <c r="B104" s="29"/>
      <c r="C104" s="29"/>
      <c r="D104" s="14"/>
      <c r="E104" s="15"/>
      <c r="F104" s="14"/>
      <c r="J104" s="140"/>
      <c r="L104" s="145"/>
      <c r="M104" s="63"/>
      <c r="N104" s="63"/>
      <c r="O104" s="63"/>
      <c r="P104" s="64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s="30" customFormat="1" ht="15" customHeight="1">
      <c r="B105" s="29"/>
      <c r="C105" s="29"/>
      <c r="D105" s="14"/>
      <c r="E105" s="15"/>
      <c r="F105" s="14"/>
      <c r="J105" s="140"/>
      <c r="L105" s="145"/>
      <c r="M105" s="63"/>
      <c r="N105" s="63"/>
      <c r="O105" s="63"/>
      <c r="P105" s="64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s="30" customFormat="1" ht="15" customHeight="1">
      <c r="B106" s="29"/>
      <c r="C106" s="29"/>
      <c r="D106" s="14"/>
      <c r="E106" s="15"/>
      <c r="F106" s="14"/>
      <c r="J106" s="140"/>
      <c r="L106" s="145"/>
      <c r="M106" s="63"/>
      <c r="N106" s="63"/>
      <c r="O106" s="63"/>
      <c r="P106" s="64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s="30" customFormat="1" ht="15" customHeight="1">
      <c r="B107" s="29"/>
      <c r="C107" s="29"/>
      <c r="D107" s="14"/>
      <c r="E107" s="15"/>
      <c r="F107" s="14"/>
      <c r="J107" s="140"/>
      <c r="L107" s="145"/>
      <c r="M107" s="63"/>
      <c r="N107" s="63"/>
      <c r="O107" s="63"/>
      <c r="P107" s="64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s="30" customFormat="1" ht="15" customHeight="1">
      <c r="B108" s="29"/>
      <c r="C108" s="29"/>
      <c r="D108" s="14"/>
      <c r="E108" s="15"/>
      <c r="F108" s="14"/>
      <c r="J108" s="140"/>
      <c r="L108" s="145"/>
      <c r="M108" s="63"/>
      <c r="N108" s="63"/>
      <c r="O108" s="63"/>
      <c r="P108" s="64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s="30" customFormat="1" ht="15" customHeight="1">
      <c r="B109" s="29"/>
      <c r="C109" s="29"/>
      <c r="D109" s="14"/>
      <c r="E109" s="15"/>
      <c r="F109" s="14"/>
      <c r="J109" s="140"/>
      <c r="L109" s="145"/>
      <c r="M109" s="63"/>
      <c r="N109" s="63"/>
      <c r="O109" s="63"/>
      <c r="P109" s="64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s="30" customFormat="1" ht="15" customHeight="1">
      <c r="B110" s="29"/>
      <c r="C110" s="29"/>
      <c r="D110" s="14"/>
      <c r="E110" s="15"/>
      <c r="F110" s="14"/>
      <c r="J110" s="140"/>
      <c r="L110" s="145"/>
      <c r="M110" s="63"/>
      <c r="N110" s="63"/>
      <c r="O110" s="63"/>
      <c r="P110" s="64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s="30" customFormat="1" ht="15" customHeight="1">
      <c r="B111" s="29"/>
      <c r="C111" s="29"/>
      <c r="D111" s="14"/>
      <c r="E111" s="15"/>
      <c r="F111" s="14"/>
      <c r="J111" s="140"/>
      <c r="L111" s="145"/>
      <c r="M111" s="63"/>
      <c r="N111" s="63"/>
      <c r="O111" s="63"/>
      <c r="P111" s="64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s="30" customFormat="1" ht="15" customHeight="1">
      <c r="B112" s="29"/>
      <c r="C112" s="29"/>
      <c r="D112" s="14"/>
      <c r="E112" s="15"/>
      <c r="F112" s="14"/>
      <c r="J112" s="140"/>
      <c r="L112" s="145"/>
      <c r="M112" s="63"/>
      <c r="N112" s="63"/>
      <c r="O112" s="63"/>
      <c r="P112" s="64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</sheetData>
  <mergeCells count="2">
    <mergeCell ref="A1:L1"/>
    <mergeCell ref="A98:D9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A3EE5-C254-43B5-8B67-BA3402BECAC7}">
  <dimension ref="A1:Q47"/>
  <sheetViews>
    <sheetView topLeftCell="A11" zoomScale="145" zoomScaleNormal="145" workbookViewId="0">
      <selection activeCell="E33" sqref="E33:F33"/>
    </sheetView>
  </sheetViews>
  <sheetFormatPr defaultRowHeight="16.5"/>
  <cols>
    <col min="1" max="1" width="4" style="30" customWidth="1"/>
    <col min="2" max="2" width="5.140625" style="29" customWidth="1"/>
    <col min="3" max="3" width="4.42578125" style="29" customWidth="1"/>
    <col min="4" max="4" width="7.28515625" style="14" customWidth="1"/>
    <col min="5" max="5" width="7.140625" style="15" customWidth="1"/>
    <col min="6" max="6" width="6.5703125" style="14" customWidth="1"/>
    <col min="7" max="7" width="7.140625" style="30" customWidth="1"/>
    <col min="8" max="8" width="12.7109375" style="30" customWidth="1"/>
    <col min="9" max="9" width="12.42578125" style="30" customWidth="1"/>
    <col min="10" max="10" width="9.42578125" style="140" customWidth="1"/>
    <col min="11" max="11" width="11" style="30" customWidth="1"/>
    <col min="12" max="12" width="9.140625" style="145"/>
    <col min="13" max="13" width="11.7109375" style="63" customWidth="1"/>
    <col min="14" max="14" width="11.28515625" style="63" customWidth="1"/>
    <col min="15" max="15" width="9.5703125" style="63" customWidth="1"/>
    <col min="16" max="16" width="9.28515625" style="64" customWidth="1"/>
    <col min="17" max="18" width="9.140625" style="63"/>
    <col min="19" max="20" width="14.85546875" style="63" customWidth="1"/>
    <col min="21" max="25" width="9.140625" style="63"/>
    <col min="26" max="26" width="16.140625" style="63" customWidth="1"/>
    <col min="27" max="16384" width="9.140625" style="63"/>
  </cols>
  <sheetData>
    <row r="1" spans="1:17" ht="31.5" customHeight="1">
      <c r="A1" s="147" t="s">
        <v>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7" ht="76.5" customHeight="1">
      <c r="A2" s="132" t="s">
        <v>1</v>
      </c>
      <c r="B2" s="132" t="s">
        <v>0</v>
      </c>
      <c r="C2" s="132" t="s">
        <v>2</v>
      </c>
      <c r="D2" s="132" t="s">
        <v>14</v>
      </c>
      <c r="E2" s="132" t="s">
        <v>21</v>
      </c>
      <c r="F2" s="132" t="s">
        <v>11</v>
      </c>
      <c r="G2" s="132" t="s">
        <v>43</v>
      </c>
      <c r="H2" s="132" t="s">
        <v>42</v>
      </c>
      <c r="I2" s="141" t="s">
        <v>41</v>
      </c>
      <c r="J2" s="142" t="s">
        <v>40</v>
      </c>
      <c r="K2" s="132" t="s">
        <v>39</v>
      </c>
      <c r="L2" s="143" t="s">
        <v>44</v>
      </c>
    </row>
    <row r="3" spans="1:17" ht="16.5" customHeight="1">
      <c r="A3" s="5">
        <v>1</v>
      </c>
      <c r="B3" s="9">
        <v>102</v>
      </c>
      <c r="C3" s="6">
        <v>1</v>
      </c>
      <c r="D3" s="8" t="s">
        <v>13</v>
      </c>
      <c r="E3" s="7">
        <v>636</v>
      </c>
      <c r="F3" s="6">
        <f t="shared" ref="F3:F20" si="0">E3*1.1</f>
        <v>699.6</v>
      </c>
      <c r="G3" s="5">
        <v>23000</v>
      </c>
      <c r="H3" s="133">
        <v>0</v>
      </c>
      <c r="I3" s="134">
        <f t="shared" ref="I3:I20" si="1">ROUND(H3*1.05,0)</f>
        <v>0</v>
      </c>
      <c r="J3" s="135">
        <f t="shared" ref="J3:J20" si="2">MROUND((I3*0.03/12),500)</f>
        <v>0</v>
      </c>
      <c r="K3" s="136">
        <f t="shared" ref="K3:K20" si="3">F3*3000</f>
        <v>2098800</v>
      </c>
      <c r="L3" s="144" t="s">
        <v>45</v>
      </c>
      <c r="M3" s="65"/>
      <c r="N3" s="2"/>
      <c r="P3" s="66"/>
      <c r="Q3" s="66"/>
    </row>
    <row r="4" spans="1:17" s="68" customFormat="1" ht="16.5" customHeight="1">
      <c r="A4" s="5">
        <v>2</v>
      </c>
      <c r="B4" s="9">
        <v>103</v>
      </c>
      <c r="C4" s="6">
        <v>1</v>
      </c>
      <c r="D4" s="8" t="s">
        <v>13</v>
      </c>
      <c r="E4" s="7">
        <v>636</v>
      </c>
      <c r="F4" s="6">
        <f t="shared" si="0"/>
        <v>699.6</v>
      </c>
      <c r="G4" s="5">
        <v>23000</v>
      </c>
      <c r="H4" s="133">
        <v>0</v>
      </c>
      <c r="I4" s="134">
        <f t="shared" si="1"/>
        <v>0</v>
      </c>
      <c r="J4" s="135">
        <f t="shared" si="2"/>
        <v>0</v>
      </c>
      <c r="K4" s="136">
        <f t="shared" si="3"/>
        <v>2098800</v>
      </c>
      <c r="L4" s="5" t="s">
        <v>45</v>
      </c>
      <c r="M4" s="67"/>
      <c r="N4" s="17"/>
      <c r="P4" s="69"/>
      <c r="Q4" s="69"/>
    </row>
    <row r="5" spans="1:17" ht="16.5" customHeight="1">
      <c r="A5" s="5">
        <v>3</v>
      </c>
      <c r="B5" s="8">
        <v>202</v>
      </c>
      <c r="C5" s="8">
        <v>2</v>
      </c>
      <c r="D5" s="8" t="s">
        <v>13</v>
      </c>
      <c r="E5" s="7">
        <v>636</v>
      </c>
      <c r="F5" s="6">
        <f t="shared" si="0"/>
        <v>699.6</v>
      </c>
      <c r="G5" s="5" t="e">
        <f>#REF!</f>
        <v>#REF!</v>
      </c>
      <c r="H5" s="133">
        <v>0</v>
      </c>
      <c r="I5" s="134">
        <f t="shared" si="1"/>
        <v>0</v>
      </c>
      <c r="J5" s="135">
        <f t="shared" si="2"/>
        <v>0</v>
      </c>
      <c r="K5" s="136">
        <f t="shared" si="3"/>
        <v>2098800</v>
      </c>
      <c r="L5" s="144" t="s">
        <v>45</v>
      </c>
      <c r="Q5" s="50"/>
    </row>
    <row r="6" spans="1:17" ht="16.5" customHeight="1">
      <c r="A6" s="5">
        <v>4</v>
      </c>
      <c r="B6" s="8">
        <v>203</v>
      </c>
      <c r="C6" s="8">
        <v>2</v>
      </c>
      <c r="D6" s="8" t="s">
        <v>13</v>
      </c>
      <c r="E6" s="7">
        <v>636</v>
      </c>
      <c r="F6" s="6">
        <f t="shared" si="0"/>
        <v>699.6</v>
      </c>
      <c r="G6" s="5" t="e">
        <f t="shared" ref="G6" si="4">G5</f>
        <v>#REF!</v>
      </c>
      <c r="H6" s="133">
        <v>0</v>
      </c>
      <c r="I6" s="134">
        <f t="shared" si="1"/>
        <v>0</v>
      </c>
      <c r="J6" s="135">
        <f t="shared" si="2"/>
        <v>0</v>
      </c>
      <c r="K6" s="136">
        <f t="shared" si="3"/>
        <v>2098800</v>
      </c>
      <c r="L6" s="5" t="s">
        <v>45</v>
      </c>
      <c r="Q6" s="50"/>
    </row>
    <row r="7" spans="1:17" ht="16.5" customHeight="1">
      <c r="A7" s="5">
        <v>5</v>
      </c>
      <c r="B7" s="8">
        <v>302</v>
      </c>
      <c r="C7" s="8">
        <v>3</v>
      </c>
      <c r="D7" s="8" t="s">
        <v>13</v>
      </c>
      <c r="E7" s="7">
        <v>636</v>
      </c>
      <c r="F7" s="6">
        <f t="shared" si="0"/>
        <v>699.6</v>
      </c>
      <c r="G7" s="5" t="e">
        <f>#REF!</f>
        <v>#REF!</v>
      </c>
      <c r="H7" s="133">
        <v>0</v>
      </c>
      <c r="I7" s="134">
        <f t="shared" si="1"/>
        <v>0</v>
      </c>
      <c r="J7" s="135">
        <f t="shared" si="2"/>
        <v>0</v>
      </c>
      <c r="K7" s="136">
        <f t="shared" si="3"/>
        <v>2098800</v>
      </c>
      <c r="L7" s="144" t="s">
        <v>45</v>
      </c>
      <c r="P7" s="72"/>
    </row>
    <row r="8" spans="1:17" ht="16.5" customHeight="1">
      <c r="A8" s="5">
        <v>6</v>
      </c>
      <c r="B8" s="8">
        <v>303</v>
      </c>
      <c r="C8" s="8">
        <v>3</v>
      </c>
      <c r="D8" s="8" t="s">
        <v>13</v>
      </c>
      <c r="E8" s="7">
        <v>636</v>
      </c>
      <c r="F8" s="6">
        <f t="shared" si="0"/>
        <v>699.6</v>
      </c>
      <c r="G8" s="5" t="e">
        <f t="shared" ref="G8" si="5">G7</f>
        <v>#REF!</v>
      </c>
      <c r="H8" s="133">
        <v>0</v>
      </c>
      <c r="I8" s="134">
        <f t="shared" si="1"/>
        <v>0</v>
      </c>
      <c r="J8" s="135">
        <f t="shared" si="2"/>
        <v>0</v>
      </c>
      <c r="K8" s="136">
        <f t="shared" si="3"/>
        <v>2098800</v>
      </c>
      <c r="L8" s="5" t="s">
        <v>45</v>
      </c>
      <c r="P8" s="72"/>
    </row>
    <row r="9" spans="1:17" ht="16.5" customHeight="1">
      <c r="A9" s="5">
        <v>7</v>
      </c>
      <c r="B9" s="8">
        <v>402</v>
      </c>
      <c r="C9" s="8">
        <v>4</v>
      </c>
      <c r="D9" s="8" t="s">
        <v>13</v>
      </c>
      <c r="E9" s="7">
        <v>636</v>
      </c>
      <c r="F9" s="6">
        <f t="shared" si="0"/>
        <v>699.6</v>
      </c>
      <c r="G9" s="5" t="e">
        <f>#REF!</f>
        <v>#REF!</v>
      </c>
      <c r="H9" s="133">
        <v>0</v>
      </c>
      <c r="I9" s="134">
        <f t="shared" si="1"/>
        <v>0</v>
      </c>
      <c r="J9" s="135">
        <f t="shared" si="2"/>
        <v>0</v>
      </c>
      <c r="K9" s="136">
        <f t="shared" si="3"/>
        <v>2098800</v>
      </c>
      <c r="L9" s="144" t="s">
        <v>45</v>
      </c>
      <c r="P9" s="72"/>
    </row>
    <row r="10" spans="1:17" ht="16.5" customHeight="1">
      <c r="A10" s="5">
        <v>8</v>
      </c>
      <c r="B10" s="8">
        <v>403</v>
      </c>
      <c r="C10" s="8">
        <v>4</v>
      </c>
      <c r="D10" s="8" t="s">
        <v>13</v>
      </c>
      <c r="E10" s="7">
        <v>636</v>
      </c>
      <c r="F10" s="6">
        <f t="shared" si="0"/>
        <v>699.6</v>
      </c>
      <c r="G10" s="5" t="e">
        <f t="shared" ref="G10" si="6">G9</f>
        <v>#REF!</v>
      </c>
      <c r="H10" s="133">
        <v>0</v>
      </c>
      <c r="I10" s="134">
        <f t="shared" si="1"/>
        <v>0</v>
      </c>
      <c r="J10" s="135">
        <f t="shared" si="2"/>
        <v>0</v>
      </c>
      <c r="K10" s="136">
        <f t="shared" si="3"/>
        <v>2098800</v>
      </c>
      <c r="L10" s="5" t="s">
        <v>45</v>
      </c>
      <c r="P10" s="72"/>
    </row>
    <row r="11" spans="1:17" ht="15" customHeight="1">
      <c r="A11" s="5">
        <v>9</v>
      </c>
      <c r="B11" s="8">
        <v>502</v>
      </c>
      <c r="C11" s="8">
        <v>5</v>
      </c>
      <c r="D11" s="8" t="s">
        <v>13</v>
      </c>
      <c r="E11" s="7">
        <v>636</v>
      </c>
      <c r="F11" s="6">
        <f t="shared" si="0"/>
        <v>699.6</v>
      </c>
      <c r="G11" s="5" t="e">
        <f>#REF!</f>
        <v>#REF!</v>
      </c>
      <c r="H11" s="133">
        <v>0</v>
      </c>
      <c r="I11" s="134">
        <f t="shared" si="1"/>
        <v>0</v>
      </c>
      <c r="J11" s="135">
        <f t="shared" si="2"/>
        <v>0</v>
      </c>
      <c r="K11" s="136">
        <f t="shared" si="3"/>
        <v>2098800</v>
      </c>
      <c r="L11" s="144" t="s">
        <v>45</v>
      </c>
    </row>
    <row r="12" spans="1:17" ht="15" customHeight="1">
      <c r="A12" s="5">
        <v>10</v>
      </c>
      <c r="B12" s="8">
        <v>503</v>
      </c>
      <c r="C12" s="8">
        <v>5</v>
      </c>
      <c r="D12" s="8" t="s">
        <v>13</v>
      </c>
      <c r="E12" s="7">
        <v>636</v>
      </c>
      <c r="F12" s="6">
        <f t="shared" si="0"/>
        <v>699.6</v>
      </c>
      <c r="G12" s="5" t="e">
        <f t="shared" ref="G12" si="7">G11</f>
        <v>#REF!</v>
      </c>
      <c r="H12" s="133">
        <v>0</v>
      </c>
      <c r="I12" s="134">
        <f t="shared" si="1"/>
        <v>0</v>
      </c>
      <c r="J12" s="135">
        <f t="shared" si="2"/>
        <v>0</v>
      </c>
      <c r="K12" s="136">
        <f t="shared" si="3"/>
        <v>2098800</v>
      </c>
      <c r="L12" s="5" t="s">
        <v>45</v>
      </c>
    </row>
    <row r="13" spans="1:17" ht="15" customHeight="1">
      <c r="A13" s="5">
        <v>11</v>
      </c>
      <c r="B13" s="8">
        <v>602</v>
      </c>
      <c r="C13" s="8">
        <v>6</v>
      </c>
      <c r="D13" s="8" t="s">
        <v>13</v>
      </c>
      <c r="E13" s="7">
        <v>636</v>
      </c>
      <c r="F13" s="6">
        <f t="shared" si="0"/>
        <v>699.6</v>
      </c>
      <c r="G13" s="5" t="e">
        <f>#REF!</f>
        <v>#REF!</v>
      </c>
      <c r="H13" s="133">
        <v>0</v>
      </c>
      <c r="I13" s="134">
        <f t="shared" si="1"/>
        <v>0</v>
      </c>
      <c r="J13" s="135">
        <f t="shared" si="2"/>
        <v>0</v>
      </c>
      <c r="K13" s="136">
        <f t="shared" si="3"/>
        <v>2098800</v>
      </c>
      <c r="L13" s="144" t="s">
        <v>45</v>
      </c>
    </row>
    <row r="14" spans="1:17" ht="15" customHeight="1">
      <c r="A14" s="5">
        <v>12</v>
      </c>
      <c r="B14" s="8">
        <v>603</v>
      </c>
      <c r="C14" s="8">
        <v>6</v>
      </c>
      <c r="D14" s="8" t="s">
        <v>13</v>
      </c>
      <c r="E14" s="7">
        <v>636</v>
      </c>
      <c r="F14" s="6">
        <f t="shared" si="0"/>
        <v>699.6</v>
      </c>
      <c r="G14" s="5" t="e">
        <f t="shared" ref="G14" si="8">G13</f>
        <v>#REF!</v>
      </c>
      <c r="H14" s="133">
        <v>0</v>
      </c>
      <c r="I14" s="134">
        <f t="shared" si="1"/>
        <v>0</v>
      </c>
      <c r="J14" s="135">
        <f t="shared" si="2"/>
        <v>0</v>
      </c>
      <c r="K14" s="136">
        <f t="shared" si="3"/>
        <v>2098800</v>
      </c>
      <c r="L14" s="5" t="s">
        <v>45</v>
      </c>
    </row>
    <row r="15" spans="1:17" ht="15" customHeight="1">
      <c r="A15" s="5">
        <v>13</v>
      </c>
      <c r="B15" s="8">
        <v>702</v>
      </c>
      <c r="C15" s="8">
        <v>7</v>
      </c>
      <c r="D15" s="8" t="s">
        <v>13</v>
      </c>
      <c r="E15" s="7">
        <v>636</v>
      </c>
      <c r="F15" s="6">
        <f t="shared" si="0"/>
        <v>699.6</v>
      </c>
      <c r="G15" s="5" t="e">
        <f>#REF!</f>
        <v>#REF!</v>
      </c>
      <c r="H15" s="133">
        <v>0</v>
      </c>
      <c r="I15" s="134">
        <f t="shared" si="1"/>
        <v>0</v>
      </c>
      <c r="J15" s="135">
        <f t="shared" si="2"/>
        <v>0</v>
      </c>
      <c r="K15" s="136">
        <f t="shared" si="3"/>
        <v>2098800</v>
      </c>
      <c r="L15" s="144" t="s">
        <v>45</v>
      </c>
    </row>
    <row r="16" spans="1:17" ht="15" customHeight="1">
      <c r="A16" s="5">
        <v>14</v>
      </c>
      <c r="B16" s="8">
        <v>703</v>
      </c>
      <c r="C16" s="8">
        <v>7</v>
      </c>
      <c r="D16" s="8" t="s">
        <v>13</v>
      </c>
      <c r="E16" s="7">
        <v>636</v>
      </c>
      <c r="F16" s="6">
        <f t="shared" si="0"/>
        <v>699.6</v>
      </c>
      <c r="G16" s="5" t="e">
        <f t="shared" ref="G16" si="9">G15</f>
        <v>#REF!</v>
      </c>
      <c r="H16" s="133">
        <v>0</v>
      </c>
      <c r="I16" s="134">
        <f t="shared" si="1"/>
        <v>0</v>
      </c>
      <c r="J16" s="135">
        <f t="shared" si="2"/>
        <v>0</v>
      </c>
      <c r="K16" s="136">
        <f t="shared" si="3"/>
        <v>2098800</v>
      </c>
      <c r="L16" s="5" t="s">
        <v>45</v>
      </c>
    </row>
    <row r="17" spans="1:12" ht="15" customHeight="1">
      <c r="A17" s="5">
        <v>15</v>
      </c>
      <c r="B17" s="8">
        <v>802</v>
      </c>
      <c r="C17" s="8">
        <v>8</v>
      </c>
      <c r="D17" s="8" t="s">
        <v>13</v>
      </c>
      <c r="E17" s="7">
        <v>636</v>
      </c>
      <c r="F17" s="6">
        <f t="shared" si="0"/>
        <v>699.6</v>
      </c>
      <c r="G17" s="5" t="e">
        <f>#REF!+60</f>
        <v>#REF!</v>
      </c>
      <c r="H17" s="133">
        <v>0</v>
      </c>
      <c r="I17" s="134">
        <f t="shared" si="1"/>
        <v>0</v>
      </c>
      <c r="J17" s="135">
        <f t="shared" si="2"/>
        <v>0</v>
      </c>
      <c r="K17" s="136">
        <f t="shared" si="3"/>
        <v>2098800</v>
      </c>
      <c r="L17" s="144" t="s">
        <v>45</v>
      </c>
    </row>
    <row r="18" spans="1:12" ht="15" customHeight="1">
      <c r="A18" s="5">
        <v>16</v>
      </c>
      <c r="B18" s="8">
        <v>803</v>
      </c>
      <c r="C18" s="8">
        <v>8</v>
      </c>
      <c r="D18" s="8" t="s">
        <v>13</v>
      </c>
      <c r="E18" s="7">
        <v>636</v>
      </c>
      <c r="F18" s="6">
        <f t="shared" si="0"/>
        <v>699.6</v>
      </c>
      <c r="G18" s="5" t="e">
        <f>G17</f>
        <v>#REF!</v>
      </c>
      <c r="H18" s="133">
        <v>0</v>
      </c>
      <c r="I18" s="134">
        <f t="shared" si="1"/>
        <v>0</v>
      </c>
      <c r="J18" s="135">
        <f t="shared" si="2"/>
        <v>0</v>
      </c>
      <c r="K18" s="136">
        <f t="shared" si="3"/>
        <v>2098800</v>
      </c>
      <c r="L18" s="144" t="s">
        <v>45</v>
      </c>
    </row>
    <row r="19" spans="1:12" ht="15" customHeight="1">
      <c r="A19" s="5">
        <v>17</v>
      </c>
      <c r="B19" s="8">
        <v>902</v>
      </c>
      <c r="C19" s="8">
        <v>9</v>
      </c>
      <c r="D19" s="8" t="s">
        <v>13</v>
      </c>
      <c r="E19" s="7">
        <v>636</v>
      </c>
      <c r="F19" s="6">
        <f t="shared" si="0"/>
        <v>699.6</v>
      </c>
      <c r="G19" s="5" t="e">
        <f>#REF!</f>
        <v>#REF!</v>
      </c>
      <c r="H19" s="133">
        <v>0</v>
      </c>
      <c r="I19" s="134">
        <f t="shared" si="1"/>
        <v>0</v>
      </c>
      <c r="J19" s="135">
        <f t="shared" si="2"/>
        <v>0</v>
      </c>
      <c r="K19" s="136">
        <f t="shared" si="3"/>
        <v>2098800</v>
      </c>
      <c r="L19" s="144" t="s">
        <v>45</v>
      </c>
    </row>
    <row r="20" spans="1:12" ht="15" customHeight="1">
      <c r="A20" s="5">
        <v>18</v>
      </c>
      <c r="B20" s="8">
        <v>903</v>
      </c>
      <c r="C20" s="8">
        <v>9</v>
      </c>
      <c r="D20" s="8" t="s">
        <v>13</v>
      </c>
      <c r="E20" s="7">
        <v>636</v>
      </c>
      <c r="F20" s="6">
        <f t="shared" si="0"/>
        <v>699.6</v>
      </c>
      <c r="G20" s="5" t="e">
        <f t="shared" ref="G20" si="10">G19</f>
        <v>#REF!</v>
      </c>
      <c r="H20" s="133">
        <v>0</v>
      </c>
      <c r="I20" s="134">
        <f t="shared" si="1"/>
        <v>0</v>
      </c>
      <c r="J20" s="135">
        <f t="shared" si="2"/>
        <v>0</v>
      </c>
      <c r="K20" s="136">
        <f t="shared" si="3"/>
        <v>2098800</v>
      </c>
      <c r="L20" s="5" t="s">
        <v>45</v>
      </c>
    </row>
    <row r="21" spans="1:12" ht="15" customHeight="1">
      <c r="A21" s="5">
        <v>19</v>
      </c>
      <c r="B21" s="8">
        <v>1002</v>
      </c>
      <c r="C21" s="8">
        <v>10</v>
      </c>
      <c r="D21" s="8" t="s">
        <v>13</v>
      </c>
      <c r="E21" s="7">
        <v>636</v>
      </c>
      <c r="F21" s="6">
        <f t="shared" ref="F21:F32" si="11">E21*1.1</f>
        <v>699.6</v>
      </c>
      <c r="G21" s="5" t="e">
        <f>#REF!</f>
        <v>#REF!</v>
      </c>
      <c r="H21" s="133">
        <v>0</v>
      </c>
      <c r="I21" s="134">
        <f t="shared" ref="I21:I32" si="12">ROUND(H21*1.05,0)</f>
        <v>0</v>
      </c>
      <c r="J21" s="135">
        <f t="shared" ref="J21:J32" si="13">MROUND((I21*0.03/12),500)</f>
        <v>0</v>
      </c>
      <c r="K21" s="136">
        <f t="shared" ref="K21:K32" si="14">F21*3000</f>
        <v>2098800</v>
      </c>
      <c r="L21" s="144" t="s">
        <v>45</v>
      </c>
    </row>
    <row r="22" spans="1:12" ht="15" customHeight="1">
      <c r="A22" s="5">
        <v>20</v>
      </c>
      <c r="B22" s="8">
        <v>1003</v>
      </c>
      <c r="C22" s="8">
        <v>10</v>
      </c>
      <c r="D22" s="8" t="s">
        <v>13</v>
      </c>
      <c r="E22" s="7">
        <v>636</v>
      </c>
      <c r="F22" s="6">
        <f t="shared" si="11"/>
        <v>699.6</v>
      </c>
      <c r="G22" s="5" t="e">
        <f t="shared" ref="G22" si="15">G21</f>
        <v>#REF!</v>
      </c>
      <c r="H22" s="133">
        <v>0</v>
      </c>
      <c r="I22" s="134">
        <f t="shared" si="12"/>
        <v>0</v>
      </c>
      <c r="J22" s="135">
        <f t="shared" si="13"/>
        <v>0</v>
      </c>
      <c r="K22" s="136">
        <f t="shared" si="14"/>
        <v>2098800</v>
      </c>
      <c r="L22" s="5" t="s">
        <v>45</v>
      </c>
    </row>
    <row r="23" spans="1:12" ht="15" customHeight="1">
      <c r="A23" s="5">
        <v>21</v>
      </c>
      <c r="B23" s="8">
        <v>1102</v>
      </c>
      <c r="C23" s="8">
        <v>11</v>
      </c>
      <c r="D23" s="8" t="s">
        <v>13</v>
      </c>
      <c r="E23" s="7">
        <v>636</v>
      </c>
      <c r="F23" s="6">
        <f t="shared" si="11"/>
        <v>699.6</v>
      </c>
      <c r="G23" s="5" t="e">
        <f>#REF!</f>
        <v>#REF!</v>
      </c>
      <c r="H23" s="133">
        <v>0</v>
      </c>
      <c r="I23" s="134">
        <f t="shared" si="12"/>
        <v>0</v>
      </c>
      <c r="J23" s="135">
        <f t="shared" si="13"/>
        <v>0</v>
      </c>
      <c r="K23" s="136">
        <f t="shared" si="14"/>
        <v>2098800</v>
      </c>
      <c r="L23" s="144" t="s">
        <v>45</v>
      </c>
    </row>
    <row r="24" spans="1:12" ht="15" customHeight="1">
      <c r="A24" s="5">
        <v>22</v>
      </c>
      <c r="B24" s="8">
        <v>1103</v>
      </c>
      <c r="C24" s="8">
        <v>11</v>
      </c>
      <c r="D24" s="8" t="s">
        <v>13</v>
      </c>
      <c r="E24" s="7">
        <v>636</v>
      </c>
      <c r="F24" s="6">
        <f t="shared" si="11"/>
        <v>699.6</v>
      </c>
      <c r="G24" s="5" t="e">
        <f t="shared" ref="G24" si="16">G23</f>
        <v>#REF!</v>
      </c>
      <c r="H24" s="133">
        <v>0</v>
      </c>
      <c r="I24" s="134">
        <f t="shared" si="12"/>
        <v>0</v>
      </c>
      <c r="J24" s="135">
        <f t="shared" si="13"/>
        <v>0</v>
      </c>
      <c r="K24" s="136">
        <f t="shared" si="14"/>
        <v>2098800</v>
      </c>
      <c r="L24" s="5" t="s">
        <v>45</v>
      </c>
    </row>
    <row r="25" spans="1:12" ht="15" customHeight="1">
      <c r="A25" s="5">
        <v>23</v>
      </c>
      <c r="B25" s="8">
        <v>1202</v>
      </c>
      <c r="C25" s="8">
        <v>12</v>
      </c>
      <c r="D25" s="8" t="s">
        <v>13</v>
      </c>
      <c r="E25" s="7">
        <v>636</v>
      </c>
      <c r="F25" s="6">
        <f t="shared" si="11"/>
        <v>699.6</v>
      </c>
      <c r="G25" s="5" t="e">
        <f>#REF!</f>
        <v>#REF!</v>
      </c>
      <c r="H25" s="133">
        <v>0</v>
      </c>
      <c r="I25" s="134">
        <f t="shared" si="12"/>
        <v>0</v>
      </c>
      <c r="J25" s="135">
        <f t="shared" si="13"/>
        <v>0</v>
      </c>
      <c r="K25" s="136">
        <f t="shared" si="14"/>
        <v>2098800</v>
      </c>
      <c r="L25" s="144" t="s">
        <v>45</v>
      </c>
    </row>
    <row r="26" spans="1:12" ht="15" customHeight="1">
      <c r="A26" s="5">
        <v>24</v>
      </c>
      <c r="B26" s="8">
        <v>1203</v>
      </c>
      <c r="C26" s="8">
        <v>12</v>
      </c>
      <c r="D26" s="8" t="s">
        <v>13</v>
      </c>
      <c r="E26" s="7">
        <v>636</v>
      </c>
      <c r="F26" s="6">
        <f t="shared" si="11"/>
        <v>699.6</v>
      </c>
      <c r="G26" s="5" t="e">
        <f t="shared" ref="G26" si="17">G25</f>
        <v>#REF!</v>
      </c>
      <c r="H26" s="133">
        <v>0</v>
      </c>
      <c r="I26" s="134">
        <f t="shared" si="12"/>
        <v>0</v>
      </c>
      <c r="J26" s="135">
        <f t="shared" si="13"/>
        <v>0</v>
      </c>
      <c r="K26" s="136">
        <f t="shared" si="14"/>
        <v>2098800</v>
      </c>
      <c r="L26" s="5" t="s">
        <v>45</v>
      </c>
    </row>
    <row r="27" spans="1:12" ht="15" customHeight="1">
      <c r="A27" s="5">
        <v>25</v>
      </c>
      <c r="B27" s="8">
        <v>1302</v>
      </c>
      <c r="C27" s="8">
        <v>13</v>
      </c>
      <c r="D27" s="8" t="s">
        <v>13</v>
      </c>
      <c r="E27" s="7">
        <v>636</v>
      </c>
      <c r="F27" s="6">
        <f t="shared" si="11"/>
        <v>699.6</v>
      </c>
      <c r="G27" s="5" t="e">
        <f>#REF!</f>
        <v>#REF!</v>
      </c>
      <c r="H27" s="133">
        <v>0</v>
      </c>
      <c r="I27" s="134">
        <f t="shared" si="12"/>
        <v>0</v>
      </c>
      <c r="J27" s="135">
        <f t="shared" si="13"/>
        <v>0</v>
      </c>
      <c r="K27" s="136">
        <f t="shared" si="14"/>
        <v>2098800</v>
      </c>
      <c r="L27" s="144" t="s">
        <v>45</v>
      </c>
    </row>
    <row r="28" spans="1:12" ht="15" customHeight="1">
      <c r="A28" s="5">
        <v>26</v>
      </c>
      <c r="B28" s="8">
        <v>1303</v>
      </c>
      <c r="C28" s="8">
        <v>13</v>
      </c>
      <c r="D28" s="8" t="s">
        <v>13</v>
      </c>
      <c r="E28" s="7">
        <v>636</v>
      </c>
      <c r="F28" s="6">
        <f t="shared" si="11"/>
        <v>699.6</v>
      </c>
      <c r="G28" s="5" t="e">
        <f t="shared" ref="G28" si="18">G27</f>
        <v>#REF!</v>
      </c>
      <c r="H28" s="133">
        <v>0</v>
      </c>
      <c r="I28" s="134">
        <f t="shared" si="12"/>
        <v>0</v>
      </c>
      <c r="J28" s="135">
        <f t="shared" si="13"/>
        <v>0</v>
      </c>
      <c r="K28" s="136">
        <f t="shared" si="14"/>
        <v>2098800</v>
      </c>
      <c r="L28" s="5" t="s">
        <v>45</v>
      </c>
    </row>
    <row r="29" spans="1:12" ht="15" customHeight="1">
      <c r="A29" s="5">
        <v>27</v>
      </c>
      <c r="B29" s="8">
        <v>1402</v>
      </c>
      <c r="C29" s="8">
        <v>14</v>
      </c>
      <c r="D29" s="8" t="s">
        <v>13</v>
      </c>
      <c r="E29" s="7">
        <v>636</v>
      </c>
      <c r="F29" s="6">
        <f t="shared" si="11"/>
        <v>699.6</v>
      </c>
      <c r="G29" s="5" t="e">
        <f>#REF!</f>
        <v>#REF!</v>
      </c>
      <c r="H29" s="133">
        <v>0</v>
      </c>
      <c r="I29" s="134">
        <f t="shared" si="12"/>
        <v>0</v>
      </c>
      <c r="J29" s="135">
        <f t="shared" si="13"/>
        <v>0</v>
      </c>
      <c r="K29" s="136">
        <f t="shared" si="14"/>
        <v>2098800</v>
      </c>
      <c r="L29" s="144" t="s">
        <v>45</v>
      </c>
    </row>
    <row r="30" spans="1:12" ht="15" customHeight="1">
      <c r="A30" s="5">
        <v>28</v>
      </c>
      <c r="B30" s="8">
        <v>1403</v>
      </c>
      <c r="C30" s="8">
        <v>14</v>
      </c>
      <c r="D30" s="8" t="s">
        <v>13</v>
      </c>
      <c r="E30" s="7">
        <v>636</v>
      </c>
      <c r="F30" s="6">
        <f t="shared" si="11"/>
        <v>699.6</v>
      </c>
      <c r="G30" s="5" t="e">
        <f t="shared" ref="G30" si="19">G29</f>
        <v>#REF!</v>
      </c>
      <c r="H30" s="133">
        <v>0</v>
      </c>
      <c r="I30" s="134">
        <f t="shared" si="12"/>
        <v>0</v>
      </c>
      <c r="J30" s="135">
        <f t="shared" si="13"/>
        <v>0</v>
      </c>
      <c r="K30" s="136">
        <f t="shared" si="14"/>
        <v>2098800</v>
      </c>
      <c r="L30" s="5" t="s">
        <v>45</v>
      </c>
    </row>
    <row r="31" spans="1:12" ht="15" customHeight="1">
      <c r="A31" s="5">
        <v>29</v>
      </c>
      <c r="B31" s="8">
        <v>1502</v>
      </c>
      <c r="C31" s="8">
        <v>15</v>
      </c>
      <c r="D31" s="8" t="s">
        <v>13</v>
      </c>
      <c r="E31" s="7">
        <v>636</v>
      </c>
      <c r="F31" s="6">
        <f t="shared" si="11"/>
        <v>699.6</v>
      </c>
      <c r="G31" s="5" t="e">
        <f>#REF!+60</f>
        <v>#REF!</v>
      </c>
      <c r="H31" s="133">
        <v>0</v>
      </c>
      <c r="I31" s="134">
        <f t="shared" si="12"/>
        <v>0</v>
      </c>
      <c r="J31" s="135">
        <f t="shared" si="13"/>
        <v>0</v>
      </c>
      <c r="K31" s="136">
        <f t="shared" si="14"/>
        <v>2098800</v>
      </c>
      <c r="L31" s="144" t="s">
        <v>45</v>
      </c>
    </row>
    <row r="32" spans="1:12" ht="15" customHeight="1">
      <c r="A32" s="5">
        <v>30</v>
      </c>
      <c r="B32" s="8">
        <v>1503</v>
      </c>
      <c r="C32" s="8">
        <v>15</v>
      </c>
      <c r="D32" s="8" t="s">
        <v>13</v>
      </c>
      <c r="E32" s="7">
        <v>636</v>
      </c>
      <c r="F32" s="6">
        <f t="shared" si="11"/>
        <v>699.6</v>
      </c>
      <c r="G32" s="5" t="e">
        <f t="shared" ref="G32" si="20">G31</f>
        <v>#REF!</v>
      </c>
      <c r="H32" s="133">
        <v>0</v>
      </c>
      <c r="I32" s="134">
        <f t="shared" si="12"/>
        <v>0</v>
      </c>
      <c r="J32" s="135">
        <f t="shared" si="13"/>
        <v>0</v>
      </c>
      <c r="K32" s="136">
        <f t="shared" si="14"/>
        <v>2098800</v>
      </c>
      <c r="L32" s="144" t="s">
        <v>45</v>
      </c>
    </row>
    <row r="33" spans="1:17" ht="15" customHeight="1">
      <c r="A33" s="146" t="s">
        <v>3</v>
      </c>
      <c r="B33" s="146"/>
      <c r="C33" s="146"/>
      <c r="D33" s="146"/>
      <c r="E33" s="54">
        <f>SUM(E3:E32)</f>
        <v>19080</v>
      </c>
      <c r="F33" s="31">
        <f>SUM(F3:F32)</f>
        <v>20987.999999999996</v>
      </c>
      <c r="G33" s="137"/>
      <c r="H33" s="138">
        <f>SUM(H3:H32)</f>
        <v>0</v>
      </c>
      <c r="I33" s="138">
        <f>SUM(I3:I32)</f>
        <v>0</v>
      </c>
      <c r="J33" s="139"/>
      <c r="K33" s="138">
        <f>SUM(K3:K32)</f>
        <v>62964000</v>
      </c>
      <c r="L33" s="144"/>
    </row>
    <row r="34" spans="1:17" s="30" customFormat="1" ht="15" customHeight="1">
      <c r="B34" s="29"/>
      <c r="C34" s="29"/>
      <c r="D34" s="14"/>
      <c r="E34" s="15"/>
      <c r="F34" s="14"/>
      <c r="J34" s="140"/>
      <c r="L34" s="145"/>
      <c r="M34" s="63"/>
      <c r="N34" s="63"/>
      <c r="O34" s="63"/>
      <c r="P34" s="64"/>
      <c r="Q34" s="63"/>
    </row>
    <row r="35" spans="1:17" s="30" customFormat="1" ht="15" customHeight="1">
      <c r="B35" s="29"/>
      <c r="C35" s="29"/>
      <c r="D35" s="14"/>
      <c r="E35" s="15"/>
      <c r="F35" s="14"/>
      <c r="J35" s="140"/>
      <c r="L35" s="145"/>
      <c r="M35" s="63"/>
      <c r="N35" s="63"/>
      <c r="O35" s="63"/>
      <c r="P35" s="64"/>
      <c r="Q35" s="63"/>
    </row>
    <row r="36" spans="1:17" s="30" customFormat="1" ht="15" customHeight="1">
      <c r="B36" s="29"/>
      <c r="C36" s="29"/>
      <c r="D36" s="14"/>
      <c r="E36" s="15"/>
      <c r="F36" s="14"/>
      <c r="J36" s="140"/>
      <c r="L36" s="145"/>
      <c r="M36" s="63"/>
      <c r="N36" s="63"/>
      <c r="O36" s="63"/>
      <c r="P36" s="64"/>
      <c r="Q36" s="63"/>
    </row>
    <row r="37" spans="1:17" s="30" customFormat="1" ht="15" customHeight="1">
      <c r="B37" s="29"/>
      <c r="C37" s="29"/>
      <c r="D37" s="14"/>
      <c r="E37" s="15"/>
      <c r="F37" s="14"/>
      <c r="J37" s="140"/>
      <c r="L37" s="145"/>
      <c r="M37" s="63"/>
      <c r="N37" s="63"/>
      <c r="O37" s="63"/>
      <c r="P37" s="64"/>
      <c r="Q37" s="63"/>
    </row>
    <row r="38" spans="1:17" s="30" customFormat="1" ht="15" customHeight="1">
      <c r="B38" s="29"/>
      <c r="C38" s="29"/>
      <c r="D38" s="14"/>
      <c r="E38" s="15"/>
      <c r="F38" s="14"/>
      <c r="J38" s="140"/>
      <c r="L38" s="145"/>
      <c r="M38" s="63"/>
      <c r="N38" s="63"/>
      <c r="O38" s="63"/>
      <c r="P38" s="64"/>
      <c r="Q38" s="63"/>
    </row>
    <row r="39" spans="1:17" s="30" customFormat="1" ht="15" customHeight="1">
      <c r="B39" s="29"/>
      <c r="C39" s="29"/>
      <c r="D39" s="14"/>
      <c r="E39" s="15"/>
      <c r="F39" s="14"/>
      <c r="J39" s="140"/>
      <c r="L39" s="145"/>
      <c r="M39" s="63"/>
      <c r="N39" s="63"/>
      <c r="O39" s="63"/>
      <c r="P39" s="64"/>
      <c r="Q39" s="63"/>
    </row>
    <row r="40" spans="1:17" s="30" customFormat="1" ht="15" customHeight="1">
      <c r="B40" s="29"/>
      <c r="C40" s="29"/>
      <c r="D40" s="14"/>
      <c r="E40" s="15"/>
      <c r="F40" s="14"/>
      <c r="J40" s="140"/>
      <c r="L40" s="145"/>
      <c r="M40" s="63"/>
      <c r="N40" s="63"/>
      <c r="O40" s="63"/>
      <c r="P40" s="64"/>
      <c r="Q40" s="63"/>
    </row>
    <row r="41" spans="1:17" s="30" customFormat="1" ht="15" customHeight="1">
      <c r="B41" s="29"/>
      <c r="C41" s="29"/>
      <c r="D41" s="14"/>
      <c r="E41" s="15"/>
      <c r="F41" s="14"/>
      <c r="J41" s="140"/>
      <c r="L41" s="145"/>
      <c r="M41" s="63"/>
      <c r="N41" s="63"/>
      <c r="O41" s="63"/>
      <c r="P41" s="64"/>
      <c r="Q41" s="63"/>
    </row>
    <row r="42" spans="1:17" s="30" customFormat="1" ht="15" customHeight="1">
      <c r="B42" s="29"/>
      <c r="C42" s="29"/>
      <c r="D42" s="14"/>
      <c r="E42" s="15"/>
      <c r="F42" s="14"/>
      <c r="J42" s="140"/>
      <c r="L42" s="145"/>
      <c r="M42" s="63"/>
      <c r="N42" s="63"/>
      <c r="O42" s="63"/>
      <c r="P42" s="64"/>
      <c r="Q42" s="63"/>
    </row>
    <row r="43" spans="1:17" s="30" customFormat="1" ht="15" customHeight="1">
      <c r="B43" s="29"/>
      <c r="C43" s="29"/>
      <c r="D43" s="14"/>
      <c r="E43" s="15"/>
      <c r="F43" s="14"/>
      <c r="J43" s="140"/>
      <c r="L43" s="145"/>
      <c r="M43" s="63"/>
      <c r="N43" s="63"/>
      <c r="O43" s="63"/>
      <c r="P43" s="64"/>
      <c r="Q43" s="63"/>
    </row>
    <row r="44" spans="1:17" s="30" customFormat="1" ht="15" customHeight="1">
      <c r="B44" s="29"/>
      <c r="C44" s="29"/>
      <c r="D44" s="14"/>
      <c r="E44" s="15"/>
      <c r="F44" s="14"/>
      <c r="J44" s="140"/>
      <c r="L44" s="145"/>
      <c r="M44" s="63"/>
      <c r="N44" s="63"/>
      <c r="O44" s="63"/>
      <c r="P44" s="64"/>
      <c r="Q44" s="63"/>
    </row>
    <row r="45" spans="1:17" s="30" customFormat="1" ht="15" customHeight="1">
      <c r="B45" s="29"/>
      <c r="C45" s="29"/>
      <c r="D45" s="14"/>
      <c r="E45" s="15"/>
      <c r="F45" s="14"/>
      <c r="J45" s="140"/>
      <c r="L45" s="145"/>
      <c r="M45" s="63"/>
      <c r="N45" s="63"/>
      <c r="O45" s="63"/>
      <c r="P45" s="64"/>
      <c r="Q45" s="63"/>
    </row>
    <row r="46" spans="1:17" s="30" customFormat="1" ht="15" customHeight="1">
      <c r="B46" s="29"/>
      <c r="C46" s="29"/>
      <c r="D46" s="14"/>
      <c r="E46" s="15"/>
      <c r="F46" s="14"/>
      <c r="J46" s="140"/>
      <c r="L46" s="145"/>
      <c r="M46" s="63"/>
      <c r="N46" s="63"/>
      <c r="O46" s="63"/>
      <c r="P46" s="64"/>
      <c r="Q46" s="63"/>
    </row>
    <row r="47" spans="1:17" s="30" customFormat="1" ht="15" customHeight="1">
      <c r="B47" s="29"/>
      <c r="C47" s="29"/>
      <c r="D47" s="14"/>
      <c r="E47" s="15"/>
      <c r="F47" s="14"/>
      <c r="J47" s="140"/>
      <c r="L47" s="145"/>
      <c r="M47" s="63"/>
      <c r="N47" s="63"/>
      <c r="O47" s="63"/>
      <c r="P47" s="64"/>
      <c r="Q47" s="63"/>
    </row>
  </sheetData>
  <mergeCells count="2">
    <mergeCell ref="A1:L1"/>
    <mergeCell ref="A33:D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M14"/>
  <sheetViews>
    <sheetView zoomScale="130" zoomScaleNormal="130" workbookViewId="0">
      <selection activeCell="A2" sqref="A2"/>
    </sheetView>
  </sheetViews>
  <sheetFormatPr defaultRowHeight="15.75"/>
  <cols>
    <col min="1" max="1" width="9.140625" style="97"/>
    <col min="2" max="2" width="13.5703125" style="97" customWidth="1"/>
    <col min="3" max="3" width="18.5703125" style="98" customWidth="1"/>
    <col min="4" max="4" width="10.42578125" style="98" customWidth="1"/>
    <col min="5" max="5" width="15.140625" style="98" bestFit="1" customWidth="1"/>
    <col min="6" max="6" width="11.85546875" style="98" bestFit="1" customWidth="1"/>
    <col min="7" max="7" width="19.28515625" style="98" customWidth="1"/>
    <col min="8" max="8" width="21" style="98" customWidth="1"/>
    <col min="9" max="9" width="16.85546875" style="98" bestFit="1" customWidth="1"/>
    <col min="10" max="10" width="19.28515625" style="98" customWidth="1"/>
    <col min="11" max="11" width="9.140625" style="97"/>
    <col min="12" max="12" width="15.28515625" style="97" bestFit="1" customWidth="1"/>
    <col min="13" max="16384" width="9.140625" style="97"/>
  </cols>
  <sheetData>
    <row r="1" spans="1:13" s="48" customFormat="1" ht="21" customHeight="1">
      <c r="A1" s="76" t="s">
        <v>4</v>
      </c>
      <c r="B1" s="76" t="s">
        <v>20</v>
      </c>
      <c r="C1" s="76" t="s">
        <v>10</v>
      </c>
      <c r="D1" s="76" t="s">
        <v>5</v>
      </c>
      <c r="E1" s="76" t="s">
        <v>6</v>
      </c>
      <c r="F1" s="76" t="s">
        <v>7</v>
      </c>
      <c r="G1" s="78" t="s">
        <v>8</v>
      </c>
      <c r="H1" s="78" t="s">
        <v>9</v>
      </c>
      <c r="I1" s="79"/>
      <c r="J1" s="79"/>
      <c r="K1" s="79"/>
      <c r="L1" s="79"/>
      <c r="M1" s="79"/>
    </row>
    <row r="2" spans="1:13" s="48" customFormat="1" ht="21" customHeight="1">
      <c r="A2" s="80">
        <v>1</v>
      </c>
      <c r="B2" s="80" t="s">
        <v>23</v>
      </c>
      <c r="C2" s="81" t="s">
        <v>28</v>
      </c>
      <c r="D2" s="80">
        <f>62+62+1</f>
        <v>125</v>
      </c>
      <c r="E2" s="82">
        <f>'Shreeji Laxmi'!E127</f>
        <v>431</v>
      </c>
      <c r="F2" s="82">
        <f>'Shreeji Laxmi'!F127</f>
        <v>474.1</v>
      </c>
      <c r="G2" s="83">
        <f>'Shreeji Laxmi'!H127</f>
        <v>10300900</v>
      </c>
      <c r="H2" s="83">
        <f>'Shreeji Laxmi'!I127</f>
        <v>10815945</v>
      </c>
      <c r="I2" s="79"/>
      <c r="J2" s="79"/>
      <c r="K2" s="79"/>
      <c r="L2" s="79"/>
      <c r="M2" s="79"/>
    </row>
    <row r="3" spans="1:13" s="48" customFormat="1" ht="57.75" customHeight="1">
      <c r="A3" s="80">
        <v>1</v>
      </c>
      <c r="B3" s="80" t="s">
        <v>23</v>
      </c>
      <c r="C3" s="81" t="s">
        <v>28</v>
      </c>
      <c r="D3" s="80">
        <f>62+62+1</f>
        <v>125</v>
      </c>
      <c r="E3" s="82">
        <f>'Shreeji Laxmi'!E128</f>
        <v>65948</v>
      </c>
      <c r="F3" s="82">
        <f>'Shreeji Laxmi'!F128</f>
        <v>72542.799999999988</v>
      </c>
      <c r="G3" s="83">
        <f>'Shreeji Laxmi'!H128</f>
        <v>1099433500</v>
      </c>
      <c r="H3" s="83">
        <f>'Shreeji Laxmi'!I128</f>
        <v>1154405175</v>
      </c>
      <c r="I3" s="79"/>
      <c r="J3" s="79"/>
      <c r="K3" s="79"/>
      <c r="L3" s="79"/>
      <c r="M3" s="79"/>
    </row>
    <row r="4" spans="1:13" s="48" customFormat="1" ht="24.75" customHeight="1">
      <c r="A4" s="148" t="s">
        <v>12</v>
      </c>
      <c r="B4" s="148"/>
      <c r="C4" s="148"/>
      <c r="D4" s="76">
        <f>SUM(D3:D3)</f>
        <v>125</v>
      </c>
      <c r="E4" s="131">
        <f>SUM(E3:E3)</f>
        <v>65948</v>
      </c>
      <c r="F4" s="131">
        <f>SUM(F3:F3)</f>
        <v>72542.799999999988</v>
      </c>
      <c r="G4" s="10">
        <f>SUM(G3:G3)</f>
        <v>1099433500</v>
      </c>
      <c r="H4" s="10">
        <f>SUM(H3:H3)</f>
        <v>1154405175</v>
      </c>
      <c r="I4" s="79"/>
      <c r="J4" s="84"/>
      <c r="K4" s="79"/>
      <c r="L4" s="85"/>
      <c r="M4" s="79"/>
    </row>
    <row r="5" spans="1:13" s="48" customFormat="1">
      <c r="G5" s="79"/>
      <c r="H5" s="79"/>
      <c r="I5" s="79"/>
      <c r="J5" s="86"/>
      <c r="K5" s="79"/>
      <c r="L5" s="79"/>
      <c r="M5" s="79"/>
    </row>
    <row r="6" spans="1:13" s="48" customFormat="1">
      <c r="G6" s="79"/>
      <c r="H6" s="79"/>
      <c r="I6" s="79"/>
      <c r="J6" s="79"/>
      <c r="K6" s="79"/>
      <c r="L6" s="79"/>
      <c r="M6" s="79"/>
    </row>
    <row r="7" spans="1:13" s="48" customFormat="1">
      <c r="C7" s="87"/>
      <c r="E7" s="88"/>
      <c r="F7" s="88"/>
      <c r="G7" s="86"/>
      <c r="H7" s="86"/>
      <c r="I7" s="79"/>
      <c r="J7" s="89"/>
      <c r="K7" s="79"/>
      <c r="L7" s="79"/>
      <c r="M7" s="79"/>
    </row>
    <row r="8" spans="1:13" s="79" customFormat="1">
      <c r="A8" s="90"/>
      <c r="B8" s="90"/>
      <c r="C8" s="91"/>
      <c r="D8" s="90"/>
      <c r="E8" s="92"/>
      <c r="F8" s="92"/>
      <c r="G8" s="93"/>
      <c r="H8" s="93"/>
      <c r="J8" s="89"/>
    </row>
    <row r="9" spans="1:13" s="48" customFormat="1">
      <c r="A9" s="32"/>
      <c r="B9" s="32"/>
      <c r="C9" s="32"/>
      <c r="D9" s="77"/>
      <c r="E9" s="12"/>
      <c r="F9" s="12"/>
      <c r="G9" s="13"/>
      <c r="H9" s="13"/>
      <c r="I9" s="79"/>
      <c r="J9" s="84"/>
      <c r="K9" s="79"/>
      <c r="L9" s="79"/>
      <c r="M9" s="79"/>
    </row>
    <row r="10" spans="1:13" s="48" customForma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s="48" customFormat="1">
      <c r="G11" s="79"/>
      <c r="H11" s="79"/>
      <c r="I11" s="79"/>
      <c r="J11" s="79"/>
    </row>
    <row r="12" spans="1:13" s="48" customFormat="1">
      <c r="C12" s="87"/>
      <c r="E12" s="88"/>
      <c r="F12" s="88"/>
      <c r="G12" s="86"/>
      <c r="H12" s="86"/>
      <c r="I12" s="79"/>
      <c r="J12" s="94"/>
    </row>
    <row r="13" spans="1:13" s="79" customFormat="1">
      <c r="C13" s="95"/>
      <c r="E13" s="96"/>
      <c r="F13" s="96"/>
      <c r="G13" s="93"/>
      <c r="H13" s="93"/>
      <c r="J13" s="94"/>
    </row>
    <row r="14" spans="1:13" s="48" customFormat="1">
      <c r="A14" s="32"/>
      <c r="B14" s="32"/>
      <c r="C14" s="32"/>
      <c r="D14" s="77"/>
      <c r="E14" s="12"/>
      <c r="F14" s="12"/>
      <c r="G14" s="13"/>
      <c r="H14" s="13"/>
      <c r="I14" s="79"/>
      <c r="J14" s="13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A3:AJ172"/>
  <sheetViews>
    <sheetView topLeftCell="D1" zoomScale="130" zoomScaleNormal="130" workbookViewId="0">
      <selection activeCell="D7" sqref="D7"/>
    </sheetView>
  </sheetViews>
  <sheetFormatPr defaultRowHeight="16.5"/>
  <cols>
    <col min="1" max="1" width="14.5703125" style="33" customWidth="1"/>
    <col min="2" max="2" width="6.7109375" style="33" customWidth="1"/>
    <col min="3" max="3" width="17.85546875" style="33" customWidth="1"/>
    <col min="4" max="4" width="8.85546875" style="33" customWidth="1"/>
    <col min="5" max="5" width="8.7109375" style="33" customWidth="1"/>
    <col min="6" max="7" width="9.140625" style="33"/>
    <col min="8" max="8" width="5.85546875" style="33" bestFit="1" customWidth="1"/>
    <col min="9" max="10" width="9.140625" style="33"/>
    <col min="11" max="11" width="9.5703125" style="33" bestFit="1" customWidth="1"/>
    <col min="12" max="21" width="9.140625" style="33"/>
    <col min="22" max="22" width="10.85546875" style="33" bestFit="1" customWidth="1"/>
    <col min="23" max="29" width="9.140625" style="33"/>
    <col min="30" max="30" width="9.5703125" style="33" bestFit="1" customWidth="1"/>
    <col min="31" max="34" width="9.140625" style="33"/>
    <col min="35" max="35" width="13.5703125" style="33" bestFit="1" customWidth="1"/>
    <col min="36" max="16384" width="9.140625" style="33"/>
  </cols>
  <sheetData>
    <row r="3" spans="2:36" ht="18">
      <c r="B3" s="39"/>
    </row>
    <row r="5" spans="2:36">
      <c r="P5" s="34"/>
      <c r="Q5" s="34"/>
      <c r="R5" s="34"/>
      <c r="S5" s="34"/>
      <c r="T5" s="34"/>
    </row>
    <row r="6" spans="2:36">
      <c r="P6" s="35"/>
      <c r="Q6" s="35"/>
      <c r="R6" s="35"/>
      <c r="S6" s="40"/>
      <c r="T6" s="35"/>
    </row>
    <row r="7" spans="2:36">
      <c r="P7" s="35"/>
      <c r="Q7" s="35"/>
      <c r="R7" s="35"/>
      <c r="S7" s="40"/>
      <c r="T7" s="35"/>
    </row>
    <row r="8" spans="2:36">
      <c r="P8" s="35"/>
      <c r="Q8" s="35"/>
      <c r="R8" s="35"/>
      <c r="S8" s="40"/>
      <c r="T8" s="35"/>
      <c r="AA8" s="34"/>
      <c r="AB8" s="34"/>
      <c r="AC8" s="34"/>
      <c r="AD8" s="34"/>
      <c r="AE8" s="34"/>
    </row>
    <row r="9" spans="2:36">
      <c r="P9" s="35"/>
      <c r="Q9" s="35"/>
      <c r="R9" s="35"/>
      <c r="S9" s="40"/>
      <c r="T9" s="35"/>
      <c r="AA9" s="35"/>
      <c r="AB9" s="35"/>
      <c r="AC9" s="35"/>
      <c r="AD9" s="35"/>
      <c r="AE9" s="35"/>
    </row>
    <row r="10" spans="2:36">
      <c r="P10" s="35"/>
      <c r="Q10" s="35"/>
      <c r="R10" s="35"/>
      <c r="S10" s="40"/>
      <c r="T10" s="35"/>
      <c r="AA10" s="35"/>
      <c r="AB10" s="35"/>
      <c r="AC10" s="35"/>
      <c r="AD10" s="35"/>
      <c r="AE10" s="35"/>
    </row>
    <row r="11" spans="2:36">
      <c r="P11" s="35"/>
      <c r="Q11" s="35"/>
      <c r="R11" s="35"/>
      <c r="S11" s="40"/>
      <c r="T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2:36">
      <c r="P12" s="35"/>
      <c r="Q12" s="35"/>
      <c r="R12" s="35"/>
      <c r="S12" s="40"/>
      <c r="T12" s="35"/>
      <c r="AA12" s="35"/>
      <c r="AB12" s="35"/>
      <c r="AC12" s="35"/>
      <c r="AD12" s="40"/>
      <c r="AE12" s="35"/>
      <c r="AF12" s="4"/>
      <c r="AG12" s="4"/>
      <c r="AH12" s="4"/>
      <c r="AI12" s="41"/>
      <c r="AJ12" s="4"/>
    </row>
    <row r="13" spans="2:36">
      <c r="P13" s="35"/>
      <c r="Q13" s="35"/>
      <c r="R13" s="35"/>
      <c r="S13" s="40"/>
      <c r="T13" s="35"/>
      <c r="AA13" s="35"/>
      <c r="AB13" s="35"/>
      <c r="AC13" s="35"/>
      <c r="AD13" s="40"/>
      <c r="AE13" s="35"/>
      <c r="AF13" s="4"/>
      <c r="AG13" s="4"/>
      <c r="AH13" s="4"/>
      <c r="AI13" s="41"/>
      <c r="AJ13" s="4"/>
    </row>
    <row r="14" spans="2:36">
      <c r="P14" s="35"/>
      <c r="Q14" s="35"/>
      <c r="R14" s="35"/>
      <c r="S14" s="40"/>
      <c r="T14" s="35"/>
      <c r="AA14" s="35"/>
      <c r="AB14" s="35"/>
      <c r="AC14" s="35"/>
      <c r="AD14" s="40"/>
      <c r="AE14" s="35"/>
      <c r="AF14" s="4"/>
      <c r="AG14" s="4"/>
      <c r="AH14" s="4"/>
      <c r="AI14" s="41"/>
      <c r="AJ14" s="4"/>
    </row>
    <row r="15" spans="2:36">
      <c r="P15" s="35"/>
      <c r="Q15" s="35"/>
      <c r="R15" s="35"/>
      <c r="S15" s="40"/>
      <c r="T15" s="35"/>
      <c r="AA15" s="35"/>
      <c r="AB15" s="35"/>
      <c r="AC15" s="35"/>
      <c r="AD15" s="40"/>
      <c r="AE15" s="35"/>
      <c r="AF15" s="4"/>
      <c r="AG15" s="4"/>
      <c r="AH15" s="4"/>
      <c r="AI15" s="41"/>
      <c r="AJ15" s="4"/>
    </row>
    <row r="16" spans="2:36">
      <c r="P16" s="35"/>
      <c r="Q16" s="35"/>
      <c r="R16" s="35"/>
      <c r="S16" s="40"/>
      <c r="T16" s="35"/>
      <c r="AA16" s="35"/>
      <c r="AB16" s="35"/>
      <c r="AC16" s="35"/>
      <c r="AD16" s="35"/>
      <c r="AE16" s="42"/>
      <c r="AF16" s="4"/>
      <c r="AG16" s="4"/>
      <c r="AH16" s="4"/>
      <c r="AI16" s="41"/>
      <c r="AJ16" s="4"/>
    </row>
    <row r="17" spans="2:36">
      <c r="P17" s="35"/>
      <c r="Q17" s="35"/>
      <c r="R17" s="35"/>
      <c r="S17" s="40"/>
      <c r="AA17" s="35"/>
      <c r="AB17" s="35"/>
      <c r="AC17" s="35"/>
      <c r="AD17" s="35"/>
      <c r="AE17" s="35"/>
      <c r="AF17" s="4"/>
      <c r="AG17" s="4"/>
      <c r="AH17" s="4"/>
      <c r="AI17" s="41"/>
      <c r="AJ17" s="4"/>
    </row>
    <row r="18" spans="2:36">
      <c r="AE18" s="35"/>
      <c r="AF18" s="35"/>
      <c r="AG18" s="35"/>
      <c r="AH18" s="40"/>
      <c r="AI18" s="35"/>
    </row>
    <row r="19" spans="2:36" ht="23.25" customHeight="1">
      <c r="B19" s="37"/>
      <c r="C19" s="37"/>
      <c r="D19" s="37"/>
      <c r="E19" s="38"/>
      <c r="F19" s="37"/>
      <c r="H19" s="37"/>
      <c r="AE19" s="35"/>
      <c r="AF19" s="35"/>
      <c r="AG19" s="35"/>
      <c r="AH19" s="40"/>
      <c r="AI19" s="35"/>
    </row>
    <row r="20" spans="2:36">
      <c r="B20" s="37"/>
      <c r="C20" s="37"/>
      <c r="D20" s="37"/>
      <c r="E20" s="38"/>
      <c r="F20" s="37"/>
      <c r="H20" s="37"/>
      <c r="I20" s="34"/>
      <c r="J20" s="34"/>
      <c r="K20" s="34"/>
      <c r="AE20" s="35"/>
      <c r="AF20" s="35"/>
      <c r="AG20" s="35"/>
      <c r="AH20" s="40"/>
      <c r="AI20" s="35"/>
    </row>
    <row r="21" spans="2:36">
      <c r="B21" s="37"/>
      <c r="C21" s="37"/>
      <c r="D21" s="37"/>
      <c r="E21" s="38"/>
      <c r="F21" s="37"/>
      <c r="H21" s="37"/>
      <c r="I21" s="35"/>
      <c r="K21" s="35"/>
      <c r="AE21" s="35"/>
      <c r="AF21" s="35"/>
      <c r="AG21" s="35"/>
      <c r="AH21" s="40"/>
      <c r="AI21" s="35"/>
    </row>
    <row r="22" spans="2:36">
      <c r="B22" s="37"/>
      <c r="C22" s="37"/>
      <c r="D22" s="37"/>
      <c r="E22" s="38"/>
      <c r="F22" s="37"/>
      <c r="H22" s="37"/>
      <c r="I22" s="35"/>
      <c r="K22" s="35"/>
      <c r="AI22" s="43"/>
    </row>
    <row r="23" spans="2:36">
      <c r="B23" s="37"/>
      <c r="C23" s="37"/>
      <c r="D23" s="37"/>
      <c r="E23" s="38"/>
      <c r="F23" s="37"/>
      <c r="H23" s="37"/>
      <c r="I23" s="35"/>
      <c r="K23" s="35"/>
    </row>
    <row r="24" spans="2:36">
      <c r="B24" s="37"/>
      <c r="C24" s="37"/>
      <c r="D24" s="37"/>
      <c r="E24" s="38"/>
      <c r="F24" s="37"/>
      <c r="H24" s="37"/>
      <c r="I24" s="36"/>
      <c r="J24" s="35"/>
      <c r="AE24" s="35"/>
      <c r="AF24" s="35"/>
      <c r="AG24" s="35"/>
      <c r="AH24" s="35"/>
      <c r="AI24" s="35"/>
    </row>
    <row r="25" spans="2:36">
      <c r="B25" s="37"/>
      <c r="C25" s="37"/>
      <c r="D25" s="37"/>
      <c r="E25" s="38"/>
      <c r="F25" s="37"/>
      <c r="H25" s="37"/>
      <c r="I25" s="36"/>
      <c r="J25" s="35"/>
    </row>
    <row r="26" spans="2:36">
      <c r="F26" s="42"/>
      <c r="G26" s="35"/>
      <c r="H26" s="35"/>
      <c r="I26" s="36"/>
      <c r="J26" s="35"/>
      <c r="AA26" s="34"/>
      <c r="AB26" s="34"/>
      <c r="AC26" s="34"/>
      <c r="AD26" s="34"/>
      <c r="AE26" s="34"/>
    </row>
    <row r="27" spans="2:36">
      <c r="F27" s="35"/>
      <c r="G27" s="35"/>
      <c r="H27" s="35"/>
      <c r="I27" s="35"/>
      <c r="J27" s="35"/>
      <c r="K27" s="40"/>
      <c r="L27" s="35"/>
      <c r="AA27" s="44"/>
      <c r="AB27" s="44"/>
      <c r="AC27" s="44"/>
      <c r="AD27" s="11"/>
      <c r="AE27" s="44"/>
    </row>
    <row r="28" spans="2:36">
      <c r="F28" s="35"/>
      <c r="G28" s="35"/>
      <c r="H28" s="35"/>
      <c r="I28" s="35"/>
      <c r="J28" s="35"/>
      <c r="K28" s="40"/>
      <c r="L28" s="35"/>
      <c r="M28" s="45"/>
      <c r="AA28" s="44"/>
      <c r="AB28" s="44"/>
      <c r="AC28" s="44"/>
      <c r="AD28" s="11"/>
      <c r="AE28" s="44"/>
    </row>
    <row r="29" spans="2:36">
      <c r="F29" s="35"/>
      <c r="G29" s="35"/>
      <c r="H29" s="35"/>
      <c r="I29" s="35"/>
      <c r="J29" s="35"/>
      <c r="K29" s="40"/>
      <c r="L29" s="35"/>
      <c r="M29" s="45"/>
      <c r="AA29" s="44"/>
      <c r="AB29" s="44"/>
      <c r="AC29" s="44"/>
      <c r="AD29" s="11"/>
      <c r="AE29" s="44"/>
    </row>
    <row r="30" spans="2:36" ht="23.25" customHeight="1">
      <c r="H30" s="35"/>
      <c r="I30" s="35"/>
      <c r="J30" s="35"/>
      <c r="K30" s="40"/>
      <c r="L30" s="35"/>
    </row>
    <row r="31" spans="2:36" ht="20.25" customHeight="1">
      <c r="H31" s="35"/>
      <c r="I31" s="35"/>
      <c r="J31" s="35"/>
      <c r="K31" s="40"/>
      <c r="L31" s="35"/>
    </row>
    <row r="32" spans="2:36">
      <c r="H32" s="35"/>
      <c r="I32" s="35"/>
      <c r="J32" s="35"/>
      <c r="K32" s="40"/>
      <c r="L32" s="35"/>
    </row>
    <row r="33" spans="1:31">
      <c r="H33" s="35"/>
      <c r="I33" s="35"/>
      <c r="J33" s="35"/>
      <c r="K33" s="40"/>
      <c r="L33" s="35"/>
      <c r="AA33" s="34"/>
      <c r="AB33" s="34"/>
      <c r="AC33" s="34"/>
      <c r="AD33" s="34"/>
      <c r="AE33" s="34"/>
    </row>
    <row r="34" spans="1:31">
      <c r="AA34" s="35"/>
      <c r="AB34" s="35"/>
      <c r="AC34" s="35"/>
      <c r="AD34" s="40"/>
      <c r="AE34" s="35"/>
    </row>
    <row r="35" spans="1:31">
      <c r="H35" s="35"/>
      <c r="I35" s="35"/>
      <c r="J35" s="35"/>
      <c r="K35" s="40"/>
      <c r="L35" s="35"/>
      <c r="AA35" s="35"/>
      <c r="AB35" s="35"/>
      <c r="AC35" s="35"/>
      <c r="AD35" s="40"/>
      <c r="AE35" s="35"/>
    </row>
    <row r="36" spans="1:31">
      <c r="H36" s="35"/>
      <c r="I36" s="35"/>
      <c r="J36" s="35"/>
      <c r="K36" s="40"/>
      <c r="L36" s="35"/>
      <c r="M36" s="34"/>
      <c r="AA36" s="35"/>
      <c r="AB36" s="35"/>
      <c r="AC36" s="35"/>
      <c r="AD36" s="40"/>
      <c r="AE36" s="35"/>
    </row>
    <row r="37" spans="1:31">
      <c r="H37" s="35"/>
      <c r="I37" s="35"/>
      <c r="J37" s="35"/>
      <c r="K37" s="40"/>
      <c r="L37" s="35"/>
      <c r="AA37" s="35"/>
      <c r="AB37" s="35"/>
      <c r="AC37" s="35"/>
      <c r="AD37" s="40"/>
      <c r="AE37" s="35"/>
    </row>
    <row r="38" spans="1:31">
      <c r="H38" s="35"/>
      <c r="I38" s="35"/>
      <c r="J38" s="35"/>
      <c r="K38" s="40"/>
      <c r="L38" s="35"/>
    </row>
    <row r="39" spans="1:31">
      <c r="H39" s="35"/>
      <c r="I39" s="35"/>
      <c r="J39" s="35"/>
      <c r="K39" s="40"/>
      <c r="L39" s="35"/>
    </row>
    <row r="40" spans="1:31">
      <c r="H40" s="35"/>
      <c r="I40" s="35"/>
      <c r="J40" s="35"/>
      <c r="K40" s="40"/>
      <c r="L40" s="35"/>
    </row>
    <row r="41" spans="1:31">
      <c r="A41" s="4"/>
      <c r="B41" s="4"/>
      <c r="C41" s="4"/>
      <c r="D41" s="4"/>
      <c r="E41" s="4"/>
      <c r="F41" s="4"/>
      <c r="G41" s="4"/>
      <c r="H41" s="35"/>
      <c r="I41" s="35"/>
      <c r="J41" s="35"/>
      <c r="K41" s="40"/>
      <c r="L41" s="35"/>
    </row>
    <row r="42" spans="1:31">
      <c r="A42" s="4"/>
      <c r="B42" s="4"/>
      <c r="C42" s="4"/>
      <c r="D42" s="4"/>
      <c r="E42" s="4"/>
      <c r="F42" s="4"/>
      <c r="G42" s="4"/>
      <c r="H42" s="35"/>
      <c r="I42" s="35"/>
      <c r="J42" s="35"/>
      <c r="K42" s="40"/>
      <c r="L42" s="35"/>
      <c r="S42" s="4"/>
      <c r="T42" s="4"/>
      <c r="U42" s="4"/>
      <c r="V42" s="4"/>
      <c r="W42" s="4"/>
      <c r="X42" s="4"/>
    </row>
    <row r="43" spans="1:31">
      <c r="A43" s="4"/>
      <c r="B43" s="4"/>
      <c r="C43" s="4"/>
      <c r="D43" s="4"/>
      <c r="E43" s="4"/>
      <c r="F43" s="4"/>
      <c r="G43" s="4"/>
      <c r="H43" s="35"/>
      <c r="I43" s="35"/>
      <c r="J43" s="35"/>
      <c r="K43" s="40"/>
      <c r="L43" s="35"/>
      <c r="S43" s="4"/>
      <c r="T43" s="4"/>
      <c r="U43" s="4"/>
      <c r="V43" s="4"/>
      <c r="W43" s="4"/>
      <c r="X43" s="4"/>
    </row>
    <row r="44" spans="1:31">
      <c r="A44" s="4"/>
      <c r="B44" s="4"/>
      <c r="C44" s="4"/>
      <c r="D44" s="4"/>
      <c r="E44" s="4"/>
      <c r="F44" s="4"/>
      <c r="G44" s="4"/>
      <c r="L44" s="43"/>
      <c r="S44" s="4"/>
      <c r="T44" s="4"/>
      <c r="U44" s="4"/>
      <c r="V44" s="4"/>
      <c r="W44" s="4"/>
      <c r="X44" s="4"/>
    </row>
    <row r="45" spans="1:31">
      <c r="A45" s="4"/>
      <c r="B45" s="4"/>
      <c r="C45" s="4"/>
      <c r="D45" s="4"/>
      <c r="E45" s="4"/>
      <c r="F45" s="4"/>
      <c r="G45" s="4"/>
      <c r="S45" s="4"/>
      <c r="T45" s="4"/>
      <c r="U45" s="4"/>
      <c r="V45" s="4"/>
      <c r="W45" s="4"/>
      <c r="X45" s="4"/>
    </row>
    <row r="46" spans="1:31">
      <c r="A46" s="4"/>
      <c r="B46" s="4"/>
      <c r="C46" s="4"/>
      <c r="D46" s="4"/>
      <c r="E46" s="4"/>
      <c r="F46" s="4"/>
      <c r="G46" s="4"/>
      <c r="S46" s="4"/>
      <c r="T46" s="4"/>
      <c r="U46" s="4"/>
      <c r="V46" s="4"/>
      <c r="W46" s="4"/>
      <c r="X46" s="4"/>
    </row>
    <row r="47" spans="1:31">
      <c r="A47" s="4"/>
      <c r="B47" s="4"/>
      <c r="C47" s="4"/>
      <c r="D47" s="4"/>
      <c r="E47" s="4"/>
      <c r="F47" s="4"/>
      <c r="G47" s="4"/>
      <c r="S47" s="4"/>
      <c r="T47" s="4"/>
      <c r="U47" s="4"/>
      <c r="V47" s="4"/>
      <c r="W47" s="4"/>
      <c r="X47" s="4"/>
    </row>
    <row r="48" spans="1:31">
      <c r="A48" s="4"/>
      <c r="B48" s="51"/>
      <c r="C48" s="51"/>
      <c r="D48" s="51"/>
      <c r="E48" s="52"/>
      <c r="F48" s="51"/>
      <c r="G48" s="50"/>
      <c r="H48" s="46"/>
      <c r="I48" s="47"/>
      <c r="J48" s="46"/>
      <c r="K48" s="48"/>
      <c r="L48" s="48"/>
      <c r="M48" s="48"/>
    </row>
    <row r="49" spans="1:13">
      <c r="A49" s="4"/>
      <c r="B49" s="51"/>
      <c r="C49" s="51"/>
      <c r="D49" s="51"/>
      <c r="E49" s="52"/>
      <c r="F49" s="51"/>
      <c r="G49" s="50"/>
      <c r="H49" s="49"/>
      <c r="I49" s="49"/>
      <c r="J49" s="49"/>
      <c r="K49" s="40"/>
      <c r="L49" s="49"/>
      <c r="M49" s="49"/>
    </row>
    <row r="50" spans="1:13">
      <c r="A50" s="4"/>
      <c r="B50" s="51"/>
      <c r="C50" s="51"/>
      <c r="D50" s="51"/>
      <c r="E50" s="52"/>
      <c r="F50" s="51"/>
      <c r="G50" s="50"/>
      <c r="H50" s="49"/>
      <c r="I50" s="49"/>
      <c r="J50" s="49"/>
      <c r="K50" s="40"/>
      <c r="L50" s="49"/>
      <c r="M50" s="49"/>
    </row>
    <row r="51" spans="1:13">
      <c r="A51" s="4"/>
      <c r="B51" s="51"/>
      <c r="C51" s="51"/>
      <c r="D51" s="51"/>
      <c r="E51" s="52"/>
      <c r="F51" s="51"/>
      <c r="G51" s="50"/>
      <c r="H51" s="49"/>
      <c r="I51" s="49"/>
      <c r="J51" s="49"/>
      <c r="K51" s="40"/>
      <c r="L51" s="49"/>
      <c r="M51" s="49"/>
    </row>
    <row r="52" spans="1:13">
      <c r="A52" s="4"/>
      <c r="B52" s="51"/>
      <c r="C52" s="51"/>
      <c r="D52" s="51"/>
      <c r="E52" s="52"/>
      <c r="F52" s="51"/>
      <c r="G52" s="50"/>
      <c r="H52" s="149"/>
      <c r="I52" s="149"/>
      <c r="J52" s="149"/>
      <c r="K52" s="149"/>
      <c r="L52" s="149"/>
      <c r="M52" s="43"/>
    </row>
    <row r="53" spans="1:13">
      <c r="A53" s="4"/>
      <c r="B53" s="51"/>
      <c r="C53" s="51"/>
      <c r="D53" s="51"/>
      <c r="E53" s="52"/>
      <c r="F53" s="51"/>
      <c r="G53" s="50"/>
    </row>
    <row r="54" spans="1:13">
      <c r="F54" s="43"/>
    </row>
    <row r="73" spans="2:7">
      <c r="B73" s="35"/>
      <c r="C73" s="35"/>
      <c r="D73" s="35"/>
      <c r="E73" s="53"/>
      <c r="F73" s="35"/>
      <c r="G73" s="35"/>
    </row>
    <row r="74" spans="2:7">
      <c r="B74" s="35"/>
      <c r="C74" s="35"/>
      <c r="D74" s="35"/>
      <c r="E74" s="53"/>
      <c r="F74" s="35"/>
      <c r="G74" s="35"/>
    </row>
    <row r="75" spans="2:7">
      <c r="B75" s="35"/>
      <c r="C75" s="35"/>
      <c r="D75" s="35"/>
      <c r="E75" s="53"/>
      <c r="F75" s="35"/>
      <c r="G75" s="35"/>
    </row>
    <row r="76" spans="2:7">
      <c r="B76" s="35"/>
      <c r="C76" s="35"/>
      <c r="D76" s="35"/>
      <c r="E76" s="53"/>
      <c r="F76" s="35"/>
      <c r="G76" s="35"/>
    </row>
    <row r="77" spans="2:7">
      <c r="B77" s="35"/>
      <c r="C77" s="35"/>
      <c r="D77" s="35"/>
      <c r="E77" s="53"/>
      <c r="F77" s="35"/>
      <c r="G77" s="35"/>
    </row>
    <row r="78" spans="2:7">
      <c r="B78" s="35"/>
      <c r="C78" s="35"/>
      <c r="D78" s="35"/>
      <c r="E78" s="53"/>
      <c r="F78" s="35"/>
      <c r="G78" s="35"/>
    </row>
    <row r="79" spans="2:7">
      <c r="F79" s="43"/>
    </row>
    <row r="83" spans="8:13">
      <c r="H83" s="46"/>
      <c r="I83" s="47"/>
      <c r="J83" s="46"/>
      <c r="K83" s="48"/>
      <c r="L83" s="48"/>
      <c r="M83" s="48"/>
    </row>
    <row r="84" spans="8:13">
      <c r="H84" s="49"/>
      <c r="I84" s="49"/>
      <c r="J84" s="49"/>
      <c r="K84" s="40"/>
      <c r="L84" s="49"/>
      <c r="M84" s="49"/>
    </row>
    <row r="85" spans="8:13">
      <c r="H85" s="49"/>
      <c r="I85" s="49"/>
      <c r="J85" s="49"/>
      <c r="K85" s="40"/>
      <c r="L85" s="49"/>
      <c r="M85" s="49"/>
    </row>
    <row r="86" spans="8:13">
      <c r="H86" s="49"/>
      <c r="I86" s="49"/>
      <c r="J86" s="49"/>
      <c r="K86" s="40"/>
      <c r="L86" s="49"/>
      <c r="M86" s="49"/>
    </row>
    <row r="87" spans="8:13">
      <c r="H87" s="49"/>
      <c r="I87" s="49"/>
      <c r="J87" s="49"/>
      <c r="K87" s="40"/>
      <c r="L87" s="49"/>
      <c r="M87" s="49"/>
    </row>
    <row r="88" spans="8:13">
      <c r="H88" s="49"/>
      <c r="I88" s="49"/>
      <c r="J88" s="49"/>
      <c r="K88" s="40"/>
      <c r="L88" s="49"/>
      <c r="M88" s="49"/>
    </row>
    <row r="89" spans="8:13">
      <c r="H89" s="149"/>
      <c r="I89" s="149"/>
      <c r="J89" s="149"/>
      <c r="K89" s="149"/>
      <c r="L89" s="149"/>
      <c r="M89" s="43"/>
    </row>
    <row r="107" spans="8:27">
      <c r="H107" s="46"/>
      <c r="I107" s="47"/>
      <c r="J107" s="46"/>
      <c r="K107" s="48"/>
      <c r="L107" s="48"/>
      <c r="M107" s="48"/>
    </row>
    <row r="108" spans="8:27">
      <c r="H108" s="49"/>
      <c r="I108" s="49"/>
      <c r="J108" s="49"/>
      <c r="K108" s="40"/>
      <c r="L108" s="49"/>
      <c r="M108" s="49"/>
    </row>
    <row r="109" spans="8:27">
      <c r="H109" s="49"/>
      <c r="I109" s="49"/>
      <c r="J109" s="49"/>
      <c r="K109" s="40"/>
      <c r="L109" s="49"/>
      <c r="M109" s="49"/>
    </row>
    <row r="110" spans="8:27">
      <c r="H110" s="49"/>
      <c r="I110" s="49"/>
      <c r="J110" s="49"/>
      <c r="K110" s="40"/>
      <c r="L110" s="49"/>
      <c r="M110" s="49"/>
    </row>
    <row r="111" spans="8:27">
      <c r="H111" s="49"/>
      <c r="I111" s="49"/>
      <c r="J111" s="49"/>
      <c r="K111" s="40"/>
      <c r="L111" s="49"/>
      <c r="M111" s="49"/>
    </row>
    <row r="112" spans="8:27">
      <c r="H112" s="49"/>
      <c r="I112" s="49"/>
      <c r="J112" s="49"/>
      <c r="K112" s="40"/>
      <c r="L112" s="49"/>
      <c r="M112" s="49"/>
      <c r="AA112" s="43"/>
    </row>
    <row r="113" spans="8:13">
      <c r="H113" s="149"/>
      <c r="I113" s="149"/>
      <c r="J113" s="149"/>
      <c r="K113" s="149"/>
      <c r="L113" s="149"/>
      <c r="M113" s="43"/>
    </row>
    <row r="128" spans="8:13">
      <c r="H128" s="46"/>
      <c r="I128" s="47"/>
      <c r="J128" s="46"/>
      <c r="K128" s="48"/>
      <c r="L128" s="48"/>
      <c r="M128" s="48"/>
    </row>
    <row r="129" spans="8:13">
      <c r="H129" s="49"/>
      <c r="I129" s="49"/>
      <c r="J129" s="49"/>
      <c r="K129" s="40"/>
      <c r="L129" s="49"/>
      <c r="M129" s="49"/>
    </row>
    <row r="130" spans="8:13">
      <c r="H130" s="49"/>
      <c r="I130" s="49"/>
      <c r="J130" s="49"/>
      <c r="K130" s="40"/>
      <c r="L130" s="49"/>
      <c r="M130" s="49"/>
    </row>
    <row r="131" spans="8:13">
      <c r="H131" s="49"/>
      <c r="I131" s="49"/>
      <c r="J131" s="49"/>
      <c r="K131" s="40"/>
      <c r="L131" s="49"/>
      <c r="M131" s="49"/>
    </row>
    <row r="132" spans="8:13">
      <c r="H132" s="149"/>
      <c r="I132" s="149"/>
      <c r="J132" s="149"/>
      <c r="K132" s="149"/>
      <c r="L132" s="149"/>
      <c r="M132" s="43"/>
    </row>
    <row r="164" spans="8:13">
      <c r="H164" s="46"/>
      <c r="I164" s="47"/>
      <c r="J164" s="46"/>
      <c r="K164" s="48"/>
      <c r="L164" s="48"/>
      <c r="M164" s="48"/>
    </row>
    <row r="165" spans="8:13">
      <c r="H165" s="49"/>
      <c r="I165" s="49"/>
      <c r="J165" s="49"/>
      <c r="K165" s="40"/>
      <c r="L165" s="49"/>
      <c r="M165" s="49"/>
    </row>
    <row r="166" spans="8:13">
      <c r="H166" s="49"/>
      <c r="I166" s="49"/>
      <c r="J166" s="49"/>
      <c r="K166" s="40"/>
      <c r="L166" s="49"/>
      <c r="M166" s="49"/>
    </row>
    <row r="167" spans="8:13">
      <c r="H167" s="49"/>
      <c r="I167" s="49"/>
      <c r="J167" s="49"/>
      <c r="K167" s="40"/>
      <c r="L167" s="49"/>
      <c r="M167" s="49"/>
    </row>
    <row r="168" spans="8:13">
      <c r="H168" s="49"/>
      <c r="I168" s="49"/>
      <c r="J168" s="49"/>
      <c r="K168" s="40"/>
      <c r="L168" s="49"/>
      <c r="M168" s="49"/>
    </row>
    <row r="169" spans="8:13">
      <c r="H169" s="49"/>
      <c r="I169" s="49"/>
      <c r="J169" s="49"/>
      <c r="K169" s="40"/>
      <c r="L169" s="49"/>
      <c r="M169" s="49"/>
    </row>
    <row r="170" spans="8:13">
      <c r="H170" s="49"/>
      <c r="I170" s="49"/>
      <c r="J170" s="49"/>
      <c r="K170" s="40"/>
      <c r="L170" s="49"/>
      <c r="M170" s="49"/>
    </row>
    <row r="171" spans="8:13">
      <c r="H171" s="49"/>
      <c r="I171" s="49"/>
      <c r="J171" s="49"/>
      <c r="K171" s="40"/>
      <c r="L171" s="49"/>
      <c r="M171" s="49"/>
    </row>
    <row r="172" spans="8:13">
      <c r="H172" s="149"/>
      <c r="I172" s="149"/>
      <c r="J172" s="149"/>
      <c r="K172" s="149"/>
      <c r="L172" s="149"/>
      <c r="M172" s="43"/>
    </row>
  </sheetData>
  <mergeCells count="5">
    <mergeCell ref="H172:L172"/>
    <mergeCell ref="H52:L52"/>
    <mergeCell ref="H89:L89"/>
    <mergeCell ref="H113:L113"/>
    <mergeCell ref="H132:L1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28"/>
  <sheetViews>
    <sheetView zoomScale="130" zoomScaleNormal="130" workbookViewId="0">
      <selection activeCell="H19" sqref="H19"/>
    </sheetView>
  </sheetViews>
  <sheetFormatPr defaultRowHeight="16.5"/>
  <cols>
    <col min="1" max="1" width="13.85546875" style="55" customWidth="1"/>
    <col min="2" max="2" width="6.5703125" style="56" customWidth="1"/>
    <col min="3" max="3" width="10.85546875" style="56" customWidth="1"/>
    <col min="4" max="4" width="10.140625" style="59" customWidth="1"/>
    <col min="5" max="5" width="13.85546875" style="56" customWidth="1"/>
    <col min="6" max="6" width="6.5703125" style="56" customWidth="1"/>
    <col min="7" max="7" width="9.42578125" style="55" bestFit="1" customWidth="1"/>
    <col min="8" max="8" width="12.7109375" style="56" customWidth="1"/>
    <col min="9" max="9" width="12.42578125" style="56" customWidth="1"/>
    <col min="10" max="10" width="9.42578125" style="56" customWidth="1"/>
    <col min="11" max="11" width="11" style="56" customWidth="1"/>
    <col min="12" max="12" width="8.42578125" style="56" customWidth="1"/>
    <col min="13" max="13" width="9.42578125" style="55" bestFit="1" customWidth="1"/>
    <col min="14" max="14" width="5" style="56" customWidth="1"/>
    <col min="15" max="15" width="5.42578125" style="56" bestFit="1" customWidth="1"/>
    <col min="16" max="17" width="5.28515625" style="56" bestFit="1" customWidth="1"/>
    <col min="18" max="18" width="11.28515625" style="56" customWidth="1"/>
    <col min="19" max="19" width="14.5703125" style="62" customWidth="1"/>
    <col min="20" max="20" width="3.5703125" style="62" customWidth="1"/>
    <col min="21" max="21" width="8" style="62" customWidth="1"/>
    <col min="22" max="22" width="7.28515625" style="62" customWidth="1"/>
    <col min="23" max="23" width="6.7109375" style="62" customWidth="1"/>
    <col min="24" max="24" width="9.140625" style="56" customWidth="1"/>
    <col min="25" max="25" width="14.85546875" style="62" customWidth="1"/>
    <col min="26" max="26" width="4.42578125" style="62" customWidth="1"/>
    <col min="27" max="27" width="7" style="62" customWidth="1"/>
    <col min="28" max="28" width="5.5703125" style="62" customWidth="1"/>
    <col min="29" max="29" width="7" style="62" customWidth="1"/>
    <col min="30" max="30" width="10.140625" style="56" customWidth="1"/>
    <col min="31" max="31" width="14.7109375" style="62" customWidth="1"/>
    <col min="32" max="32" width="4.140625" style="62" customWidth="1"/>
    <col min="33" max="33" width="6.28515625" style="62" customWidth="1"/>
    <col min="34" max="34" width="5.85546875" style="62" customWidth="1"/>
    <col min="35" max="35" width="7" style="62" customWidth="1"/>
    <col min="36" max="36" width="9.140625" style="56"/>
    <col min="37" max="43" width="9.140625" style="62"/>
    <col min="44" max="16384" width="9.140625" style="1"/>
  </cols>
  <sheetData>
    <row r="1" spans="1:36">
      <c r="A1" s="109" t="s">
        <v>35</v>
      </c>
      <c r="B1" s="109" t="s">
        <v>36</v>
      </c>
      <c r="C1" s="109" t="s">
        <v>10</v>
      </c>
      <c r="D1" s="109" t="s">
        <v>37</v>
      </c>
      <c r="E1" s="109" t="s">
        <v>38</v>
      </c>
      <c r="F1" s="102"/>
      <c r="G1" s="102"/>
      <c r="H1" s="102"/>
      <c r="I1" s="102"/>
      <c r="J1" s="102"/>
      <c r="K1" s="102"/>
      <c r="S1" s="55"/>
      <c r="T1" s="56"/>
      <c r="U1" s="56"/>
      <c r="V1" s="56"/>
      <c r="W1" s="56"/>
      <c r="Y1" s="55"/>
      <c r="Z1" s="56"/>
      <c r="AA1" s="56"/>
      <c r="AB1" s="56"/>
      <c r="AC1" s="56"/>
      <c r="AE1" s="55"/>
      <c r="AF1" s="56"/>
      <c r="AG1" s="56"/>
      <c r="AH1" s="56"/>
      <c r="AI1" s="56"/>
    </row>
    <row r="2" spans="1:36" ht="76.5" customHeight="1">
      <c r="A2" s="110" t="s">
        <v>25</v>
      </c>
      <c r="B2" s="111"/>
      <c r="C2" s="112"/>
      <c r="D2" s="113"/>
      <c r="E2" s="112"/>
      <c r="F2" s="73"/>
      <c r="G2" s="74"/>
      <c r="H2" s="73"/>
      <c r="I2" s="73"/>
      <c r="J2" s="75"/>
      <c r="K2" s="73"/>
      <c r="M2" s="58"/>
      <c r="S2" s="58"/>
      <c r="T2" s="56"/>
      <c r="U2" s="56"/>
      <c r="V2" s="56"/>
      <c r="W2" s="56"/>
      <c r="Y2" s="55"/>
      <c r="Z2" s="56"/>
      <c r="AA2" s="56"/>
      <c r="AB2" s="57"/>
      <c r="AC2" s="56"/>
      <c r="AE2" s="58"/>
      <c r="AF2" s="56"/>
      <c r="AG2" s="56"/>
      <c r="AH2" s="56"/>
      <c r="AI2" s="56"/>
    </row>
    <row r="3" spans="1:36">
      <c r="A3" s="114" t="s">
        <v>26</v>
      </c>
      <c r="B3" s="115">
        <v>1</v>
      </c>
      <c r="C3" s="115" t="s">
        <v>13</v>
      </c>
      <c r="D3" s="116">
        <v>54.74</v>
      </c>
      <c r="E3" s="117">
        <f>D3*10.764</f>
        <v>589.22136</v>
      </c>
      <c r="M3" s="58"/>
      <c r="N3" s="11"/>
      <c r="O3" s="11"/>
      <c r="Q3" s="59"/>
      <c r="R3" s="11"/>
      <c r="S3" s="11"/>
      <c r="T3" s="11"/>
      <c r="U3" s="11"/>
      <c r="V3" s="56"/>
      <c r="W3" s="59"/>
      <c r="X3" s="11"/>
      <c r="Y3" s="56"/>
      <c r="Z3" s="56"/>
      <c r="AA3" s="56"/>
      <c r="AB3" s="56"/>
      <c r="AC3" s="59"/>
      <c r="AE3" s="11"/>
      <c r="AF3" s="11"/>
      <c r="AG3" s="11"/>
      <c r="AH3" s="56"/>
      <c r="AI3" s="59"/>
      <c r="AJ3" s="11"/>
    </row>
    <row r="4" spans="1:36">
      <c r="A4" s="114"/>
      <c r="B4" s="115">
        <v>2</v>
      </c>
      <c r="C4" s="115" t="s">
        <v>13</v>
      </c>
      <c r="D4" s="116">
        <v>59.09</v>
      </c>
      <c r="E4" s="117">
        <f t="shared" ref="E4:E10" si="0">D4*10.764</f>
        <v>636.04476</v>
      </c>
      <c r="Q4" s="59"/>
      <c r="R4" s="11"/>
      <c r="S4" s="56"/>
      <c r="T4" s="56"/>
      <c r="U4" s="11"/>
      <c r="V4" s="56"/>
      <c r="W4" s="59"/>
      <c r="X4" s="11"/>
      <c r="Y4" s="56"/>
      <c r="Z4" s="56"/>
      <c r="AA4" s="56"/>
      <c r="AB4" s="56"/>
      <c r="AC4" s="59"/>
      <c r="AE4" s="56"/>
      <c r="AF4" s="56"/>
      <c r="AG4" s="56"/>
      <c r="AH4" s="56"/>
      <c r="AI4" s="59"/>
      <c r="AJ4" s="11"/>
    </row>
    <row r="5" spans="1:36">
      <c r="A5" s="114"/>
      <c r="B5" s="115">
        <v>3</v>
      </c>
      <c r="C5" s="115" t="s">
        <v>13</v>
      </c>
      <c r="D5" s="116">
        <v>59.09</v>
      </c>
      <c r="E5" s="117">
        <f t="shared" si="0"/>
        <v>636.04476</v>
      </c>
      <c r="Q5" s="59"/>
      <c r="R5" s="11"/>
      <c r="S5" s="56"/>
      <c r="T5" s="56"/>
      <c r="U5" s="11"/>
      <c r="V5" s="56"/>
      <c r="W5" s="59"/>
      <c r="X5" s="11"/>
      <c r="Y5" s="56"/>
      <c r="Z5" s="56"/>
      <c r="AA5" s="56"/>
      <c r="AB5" s="56"/>
      <c r="AC5" s="59"/>
      <c r="AE5" s="56"/>
      <c r="AF5" s="56"/>
      <c r="AG5" s="56"/>
      <c r="AH5" s="56"/>
      <c r="AI5" s="59"/>
      <c r="AJ5" s="11"/>
    </row>
    <row r="6" spans="1:36">
      <c r="A6" s="114"/>
      <c r="B6" s="115">
        <v>4</v>
      </c>
      <c r="C6" s="115" t="s">
        <v>13</v>
      </c>
      <c r="D6" s="116">
        <v>54.74</v>
      </c>
      <c r="E6" s="117">
        <f t="shared" si="0"/>
        <v>589.22136</v>
      </c>
      <c r="O6" s="11"/>
      <c r="Q6" s="59"/>
      <c r="R6" s="11"/>
      <c r="S6" s="56"/>
      <c r="T6" s="56"/>
      <c r="U6" s="11"/>
      <c r="V6" s="56"/>
      <c r="W6" s="59"/>
      <c r="X6" s="11"/>
      <c r="Y6" s="56"/>
      <c r="Z6" s="56"/>
      <c r="AA6" s="56"/>
      <c r="AB6" s="56"/>
      <c r="AC6" s="59"/>
      <c r="AE6" s="56"/>
      <c r="AF6" s="56"/>
      <c r="AG6" s="11"/>
      <c r="AH6" s="56"/>
      <c r="AI6" s="59"/>
      <c r="AJ6" s="11"/>
    </row>
    <row r="7" spans="1:36">
      <c r="A7" s="114"/>
      <c r="B7" s="115">
        <v>5</v>
      </c>
      <c r="C7" s="115" t="s">
        <v>19</v>
      </c>
      <c r="D7" s="116">
        <v>40.020000000000003</v>
      </c>
      <c r="E7" s="117">
        <f t="shared" si="0"/>
        <v>430.77528000000001</v>
      </c>
      <c r="M7" s="58"/>
      <c r="N7" s="11"/>
      <c r="O7" s="11"/>
      <c r="Q7" s="59"/>
      <c r="R7" s="11"/>
      <c r="S7" s="58"/>
      <c r="T7" s="11"/>
      <c r="U7" s="11"/>
      <c r="V7" s="56"/>
      <c r="W7" s="59"/>
      <c r="X7" s="11"/>
      <c r="Y7" s="55"/>
      <c r="Z7" s="56"/>
      <c r="AA7" s="56"/>
      <c r="AB7" s="56"/>
      <c r="AC7" s="59"/>
      <c r="AE7" s="58"/>
      <c r="AF7" s="11"/>
      <c r="AG7" s="11"/>
      <c r="AH7" s="56"/>
      <c r="AI7" s="59"/>
      <c r="AJ7" s="11"/>
    </row>
    <row r="8" spans="1:36">
      <c r="A8" s="114"/>
      <c r="B8" s="115">
        <v>6</v>
      </c>
      <c r="C8" s="115" t="s">
        <v>19</v>
      </c>
      <c r="D8" s="116">
        <v>42.79</v>
      </c>
      <c r="E8" s="117">
        <f t="shared" si="0"/>
        <v>460.59155999999996</v>
      </c>
      <c r="Q8" s="55"/>
      <c r="R8" s="11"/>
      <c r="S8" s="58"/>
      <c r="T8" s="11"/>
      <c r="U8" s="11"/>
      <c r="V8" s="56"/>
      <c r="W8" s="59"/>
      <c r="X8" s="11"/>
      <c r="AE8" s="58"/>
      <c r="AF8" s="11"/>
      <c r="AG8" s="11"/>
      <c r="AH8" s="56"/>
      <c r="AI8" s="59"/>
      <c r="AJ8" s="11"/>
    </row>
    <row r="9" spans="1:36">
      <c r="A9" s="114"/>
      <c r="B9" s="115">
        <v>7</v>
      </c>
      <c r="C9" s="115" t="s">
        <v>19</v>
      </c>
      <c r="D9" s="116">
        <v>42.79</v>
      </c>
      <c r="E9" s="117">
        <f t="shared" si="0"/>
        <v>460.59155999999996</v>
      </c>
      <c r="Q9" s="11"/>
      <c r="R9" s="11"/>
      <c r="S9" s="58"/>
      <c r="T9" s="11"/>
      <c r="U9" s="11"/>
      <c r="V9" s="56"/>
      <c r="W9" s="59"/>
      <c r="X9" s="11"/>
      <c r="AE9" s="58"/>
      <c r="AF9" s="11"/>
      <c r="AG9" s="11"/>
      <c r="AH9" s="56"/>
      <c r="AI9" s="59"/>
    </row>
    <row r="10" spans="1:36">
      <c r="A10" s="114"/>
      <c r="B10" s="115">
        <v>8</v>
      </c>
      <c r="C10" s="115" t="s">
        <v>19</v>
      </c>
      <c r="D10" s="116">
        <v>40.020000000000003</v>
      </c>
      <c r="E10" s="117">
        <f t="shared" si="0"/>
        <v>430.77528000000001</v>
      </c>
      <c r="Q10" s="11"/>
      <c r="R10" s="11"/>
      <c r="S10" s="58"/>
      <c r="T10" s="11"/>
      <c r="U10" s="11"/>
      <c r="V10" s="56"/>
      <c r="W10" s="59"/>
      <c r="X10" s="11"/>
      <c r="AE10" s="58"/>
      <c r="AF10" s="11"/>
      <c r="AG10" s="11"/>
      <c r="AH10" s="56"/>
      <c r="AI10" s="59"/>
    </row>
    <row r="11" spans="1:36">
      <c r="E11" s="11"/>
      <c r="Q11" s="11"/>
    </row>
    <row r="12" spans="1:36">
      <c r="A12" s="118" t="s">
        <v>31</v>
      </c>
      <c r="B12" s="119"/>
      <c r="C12" s="119"/>
      <c r="D12" s="120"/>
      <c r="E12" s="121"/>
      <c r="M12" s="60"/>
      <c r="N12" s="11"/>
      <c r="O12" s="11"/>
      <c r="S12" s="60"/>
      <c r="Y12" s="60"/>
      <c r="AE12" s="60"/>
    </row>
    <row r="13" spans="1:36">
      <c r="A13" s="118" t="s">
        <v>32</v>
      </c>
      <c r="B13" s="119">
        <v>1</v>
      </c>
      <c r="C13" s="119" t="s">
        <v>27</v>
      </c>
      <c r="D13" s="120"/>
      <c r="E13" s="121"/>
      <c r="T13" s="11"/>
      <c r="U13" s="11"/>
      <c r="V13" s="56"/>
      <c r="W13" s="59"/>
      <c r="X13" s="11"/>
      <c r="AF13" s="11"/>
      <c r="AG13" s="11"/>
      <c r="AH13" s="56"/>
      <c r="AI13" s="59"/>
    </row>
    <row r="14" spans="1:36">
      <c r="A14" s="118"/>
      <c r="B14" s="119">
        <v>2</v>
      </c>
      <c r="C14" s="119" t="s">
        <v>13</v>
      </c>
      <c r="D14" s="120">
        <v>59.09</v>
      </c>
      <c r="E14" s="121">
        <f>D14*10.764</f>
        <v>636.04476</v>
      </c>
      <c r="Q14" s="11"/>
      <c r="T14" s="11"/>
      <c r="U14" s="11"/>
      <c r="V14" s="56"/>
      <c r="W14" s="59"/>
      <c r="X14" s="11"/>
    </row>
    <row r="15" spans="1:36">
      <c r="A15" s="118"/>
      <c r="B15" s="119">
        <v>3</v>
      </c>
      <c r="C15" s="119" t="s">
        <v>13</v>
      </c>
      <c r="D15" s="120">
        <v>59.09</v>
      </c>
      <c r="E15" s="121">
        <f t="shared" ref="E15:E20" si="1">D15*10.764</f>
        <v>636.04476</v>
      </c>
      <c r="Q15" s="11"/>
      <c r="T15" s="11"/>
      <c r="U15" s="11"/>
      <c r="V15" s="56"/>
      <c r="W15" s="59"/>
      <c r="X15" s="11"/>
    </row>
    <row r="16" spans="1:36">
      <c r="A16" s="118"/>
      <c r="B16" s="119">
        <v>4</v>
      </c>
      <c r="C16" s="119" t="s">
        <v>13</v>
      </c>
      <c r="D16" s="120">
        <v>54.74</v>
      </c>
      <c r="E16" s="121">
        <f t="shared" si="1"/>
        <v>589.22136</v>
      </c>
    </row>
    <row r="17" spans="1:36">
      <c r="A17" s="118"/>
      <c r="B17" s="119">
        <v>5</v>
      </c>
      <c r="C17" s="119" t="s">
        <v>19</v>
      </c>
      <c r="D17" s="120">
        <v>40.020000000000003</v>
      </c>
      <c r="E17" s="121">
        <f t="shared" si="1"/>
        <v>430.77528000000001</v>
      </c>
      <c r="M17" s="60"/>
      <c r="S17" s="60"/>
      <c r="Y17" s="60"/>
      <c r="AE17" s="60"/>
    </row>
    <row r="18" spans="1:36">
      <c r="A18" s="118"/>
      <c r="B18" s="119">
        <v>6</v>
      </c>
      <c r="C18" s="119" t="s">
        <v>19</v>
      </c>
      <c r="D18" s="120">
        <v>42.79</v>
      </c>
      <c r="E18" s="121">
        <f t="shared" si="1"/>
        <v>460.59155999999996</v>
      </c>
      <c r="R18" s="11"/>
      <c r="S18" s="56"/>
      <c r="T18" s="11"/>
      <c r="U18" s="11"/>
      <c r="V18" s="56"/>
      <c r="W18" s="59"/>
      <c r="X18" s="11"/>
      <c r="Y18" s="56"/>
      <c r="Z18" s="56"/>
      <c r="AA18" s="56"/>
      <c r="AB18" s="56"/>
      <c r="AC18" s="59"/>
      <c r="AE18" s="56"/>
      <c r="AF18" s="11"/>
      <c r="AG18" s="11"/>
      <c r="AH18" s="56"/>
      <c r="AI18" s="59"/>
      <c r="AJ18" s="11"/>
    </row>
    <row r="19" spans="1:36">
      <c r="A19" s="118"/>
      <c r="B19" s="119">
        <v>7</v>
      </c>
      <c r="C19" s="119" t="s">
        <v>19</v>
      </c>
      <c r="D19" s="120">
        <v>42.79</v>
      </c>
      <c r="E19" s="129">
        <f t="shared" si="1"/>
        <v>460.59155999999996</v>
      </c>
      <c r="Q19" s="11"/>
      <c r="R19" s="11"/>
      <c r="T19" s="56"/>
      <c r="U19" s="11"/>
      <c r="V19" s="56"/>
      <c r="W19" s="59"/>
      <c r="X19" s="11"/>
      <c r="Z19" s="56"/>
      <c r="AA19" s="56"/>
      <c r="AB19" s="56"/>
      <c r="AC19" s="59"/>
      <c r="AF19" s="56"/>
      <c r="AG19" s="56"/>
      <c r="AH19" s="56"/>
      <c r="AI19" s="59"/>
      <c r="AJ19" s="11"/>
    </row>
    <row r="20" spans="1:36">
      <c r="A20" s="118"/>
      <c r="B20" s="119">
        <v>8</v>
      </c>
      <c r="C20" s="119" t="s">
        <v>19</v>
      </c>
      <c r="D20" s="120">
        <v>40.020000000000003</v>
      </c>
      <c r="E20" s="121">
        <f t="shared" si="1"/>
        <v>430.77528000000001</v>
      </c>
      <c r="Q20" s="11"/>
      <c r="R20" s="11"/>
      <c r="T20" s="56"/>
      <c r="U20" s="11"/>
      <c r="V20" s="56"/>
      <c r="W20" s="59"/>
      <c r="X20" s="11"/>
      <c r="Z20" s="56"/>
      <c r="AA20" s="56"/>
      <c r="AB20" s="56"/>
      <c r="AC20" s="59"/>
      <c r="AF20" s="56"/>
      <c r="AG20" s="56"/>
      <c r="AH20" s="56"/>
      <c r="AI20" s="59"/>
      <c r="AJ20" s="11"/>
    </row>
    <row r="21" spans="1:36">
      <c r="E21" s="11"/>
      <c r="O21" s="61"/>
      <c r="P21" s="61"/>
      <c r="Q21" s="61"/>
      <c r="R21" s="58"/>
      <c r="T21" s="56"/>
      <c r="U21" s="11"/>
      <c r="V21" s="56"/>
      <c r="W21" s="59"/>
      <c r="X21" s="11"/>
      <c r="Z21" s="56"/>
      <c r="AA21" s="56"/>
      <c r="AB21" s="56"/>
      <c r="AC21" s="59"/>
      <c r="AF21" s="56"/>
      <c r="AG21" s="11"/>
      <c r="AH21" s="56"/>
      <c r="AI21" s="59"/>
      <c r="AJ21" s="11"/>
    </row>
    <row r="22" spans="1:36">
      <c r="A22" s="122" t="s">
        <v>33</v>
      </c>
      <c r="B22" s="122"/>
      <c r="C22" s="123"/>
      <c r="D22" s="124"/>
      <c r="E22" s="125"/>
      <c r="N22" s="11"/>
      <c r="O22" s="11"/>
      <c r="Q22" s="59"/>
      <c r="R22" s="11"/>
      <c r="T22" s="58"/>
      <c r="U22" s="61"/>
      <c r="V22" s="61"/>
      <c r="W22" s="61"/>
      <c r="X22" s="11"/>
      <c r="Z22" s="56"/>
      <c r="AA22" s="56"/>
      <c r="AB22" s="56"/>
      <c r="AC22" s="59"/>
      <c r="AF22" s="11"/>
      <c r="AG22" s="11"/>
      <c r="AH22" s="56"/>
      <c r="AI22" s="59"/>
      <c r="AJ22" s="11"/>
    </row>
    <row r="23" spans="1:36">
      <c r="A23" s="122" t="s">
        <v>34</v>
      </c>
      <c r="B23" s="126">
        <v>1</v>
      </c>
      <c r="C23" s="126" t="s">
        <v>27</v>
      </c>
      <c r="D23" s="127"/>
      <c r="E23" s="130"/>
      <c r="R23" s="11"/>
      <c r="T23" s="11"/>
      <c r="U23" s="11"/>
      <c r="V23" s="56"/>
      <c r="W23" s="59"/>
      <c r="X23" s="11"/>
      <c r="AF23" s="11"/>
      <c r="AG23" s="11"/>
      <c r="AH23" s="56"/>
      <c r="AI23" s="59"/>
      <c r="AJ23" s="11"/>
    </row>
    <row r="24" spans="1:36">
      <c r="A24" s="122"/>
      <c r="B24" s="126">
        <v>2</v>
      </c>
      <c r="C24" s="126" t="s">
        <v>13</v>
      </c>
      <c r="D24" s="127">
        <v>59.09</v>
      </c>
      <c r="E24" s="125">
        <f>D24*10.764</f>
        <v>636.04476</v>
      </c>
      <c r="Q24" s="11"/>
      <c r="R24" s="11"/>
      <c r="T24" s="11"/>
      <c r="U24" s="11"/>
      <c r="V24" s="56"/>
      <c r="W24" s="59"/>
      <c r="X24" s="11"/>
    </row>
    <row r="25" spans="1:36">
      <c r="A25" s="122"/>
      <c r="B25" s="126">
        <v>3</v>
      </c>
      <c r="C25" s="126" t="s">
        <v>13</v>
      </c>
      <c r="D25" s="127">
        <v>59.09</v>
      </c>
      <c r="E25" s="125">
        <f t="shared" ref="E25:E29" si="2">D25*10.764</f>
        <v>636.04476</v>
      </c>
      <c r="Q25" s="11"/>
      <c r="R25" s="11"/>
      <c r="T25" s="11"/>
      <c r="U25" s="11"/>
      <c r="V25" s="56"/>
      <c r="W25" s="59"/>
      <c r="X25" s="11"/>
    </row>
    <row r="26" spans="1:36">
      <c r="A26" s="122"/>
      <c r="B26" s="126">
        <v>4</v>
      </c>
      <c r="C26" s="126" t="s">
        <v>13</v>
      </c>
      <c r="D26" s="127">
        <v>54.74</v>
      </c>
      <c r="E26" s="125">
        <f t="shared" si="2"/>
        <v>589.22136</v>
      </c>
    </row>
    <row r="27" spans="1:36">
      <c r="A27" s="122"/>
      <c r="B27" s="126">
        <v>5</v>
      </c>
      <c r="C27" s="126" t="s">
        <v>19</v>
      </c>
      <c r="D27" s="127">
        <v>40.020000000000003</v>
      </c>
      <c r="E27" s="125">
        <f t="shared" si="2"/>
        <v>430.77528000000001</v>
      </c>
    </row>
    <row r="28" spans="1:36">
      <c r="A28" s="122"/>
      <c r="B28" s="126">
        <v>6</v>
      </c>
      <c r="C28" s="126" t="s">
        <v>19</v>
      </c>
      <c r="D28" s="127">
        <v>42.79</v>
      </c>
      <c r="E28" s="125">
        <f t="shared" si="2"/>
        <v>460.59155999999996</v>
      </c>
    </row>
    <row r="29" spans="1:36">
      <c r="A29" s="122"/>
      <c r="B29" s="126">
        <v>7</v>
      </c>
      <c r="C29" s="126" t="s">
        <v>22</v>
      </c>
      <c r="D29" s="127">
        <v>25.43</v>
      </c>
      <c r="E29" s="125">
        <f t="shared" si="2"/>
        <v>273.72852</v>
      </c>
      <c r="Q29" s="11"/>
    </row>
    <row r="30" spans="1:36">
      <c r="A30" s="122"/>
      <c r="B30" s="126">
        <v>8</v>
      </c>
      <c r="C30" s="126" t="s">
        <v>27</v>
      </c>
      <c r="D30" s="128"/>
      <c r="E30" s="125"/>
      <c r="Q30" s="11"/>
    </row>
    <row r="31" spans="1:36">
      <c r="E31" s="11"/>
      <c r="M31" s="58"/>
      <c r="N31" s="11"/>
      <c r="O31" s="11"/>
    </row>
    <row r="32" spans="1:36">
      <c r="E32" s="11"/>
    </row>
    <row r="33" spans="5:17">
      <c r="E33" s="11"/>
    </row>
    <row r="34" spans="5:17">
      <c r="E34" s="11"/>
      <c r="Q34" s="11"/>
    </row>
    <row r="35" spans="5:17">
      <c r="E35" s="11"/>
      <c r="Q35" s="11"/>
    </row>
    <row r="36" spans="5:17">
      <c r="E36" s="11"/>
    </row>
    <row r="37" spans="5:17">
      <c r="E37" s="11"/>
      <c r="M37" s="58"/>
      <c r="N37" s="11"/>
      <c r="O37" s="11"/>
    </row>
    <row r="38" spans="5:17">
      <c r="E38" s="11"/>
    </row>
    <row r="39" spans="5:17">
      <c r="E39" s="11"/>
      <c r="Q39" s="11"/>
    </row>
    <row r="40" spans="5:17">
      <c r="E40" s="11"/>
      <c r="Q40" s="11"/>
    </row>
    <row r="41" spans="5:17">
      <c r="E41" s="11"/>
    </row>
    <row r="42" spans="5:17">
      <c r="E42" s="11"/>
      <c r="M42" s="58"/>
      <c r="N42" s="11"/>
      <c r="O42" s="11"/>
    </row>
    <row r="43" spans="5:17">
      <c r="E43" s="11"/>
    </row>
    <row r="44" spans="5:17">
      <c r="E44" s="11"/>
      <c r="Q44" s="11"/>
    </row>
    <row r="45" spans="5:17">
      <c r="E45" s="11"/>
      <c r="Q45" s="11"/>
    </row>
    <row r="46" spans="5:17">
      <c r="E46" s="11"/>
    </row>
    <row r="47" spans="5:17">
      <c r="E47" s="11"/>
    </row>
    <row r="48" spans="5:17">
      <c r="E48" s="11"/>
    </row>
    <row r="49" spans="1:43">
      <c r="E49" s="11"/>
      <c r="Q49" s="11"/>
    </row>
    <row r="50" spans="1:43">
      <c r="E50" s="11"/>
      <c r="Q50" s="11"/>
    </row>
    <row r="51" spans="1:43" s="16" customFormat="1">
      <c r="A51" s="55"/>
      <c r="B51" s="29"/>
      <c r="C51" s="29"/>
      <c r="D51" s="103"/>
      <c r="E51" s="107"/>
      <c r="F51" s="56"/>
      <c r="G51" s="55"/>
      <c r="H51" s="56"/>
      <c r="I51" s="56"/>
      <c r="J51" s="56"/>
      <c r="K51" s="56"/>
      <c r="L51" s="29"/>
      <c r="M51" s="104"/>
      <c r="N51" s="29"/>
      <c r="O51" s="29"/>
      <c r="P51" s="29"/>
      <c r="Q51" s="29"/>
      <c r="R51" s="29"/>
      <c r="S51" s="105"/>
      <c r="T51" s="105"/>
      <c r="U51" s="105"/>
      <c r="V51" s="105"/>
      <c r="W51" s="105"/>
      <c r="X51" s="29"/>
      <c r="Y51" s="105"/>
      <c r="Z51" s="105"/>
      <c r="AA51" s="105"/>
      <c r="AB51" s="105"/>
      <c r="AC51" s="105"/>
      <c r="AD51" s="29"/>
      <c r="AE51" s="105"/>
      <c r="AF51" s="105"/>
      <c r="AG51" s="105"/>
      <c r="AH51" s="105"/>
      <c r="AI51" s="105"/>
      <c r="AJ51" s="29"/>
      <c r="AK51" s="105"/>
      <c r="AL51" s="105"/>
      <c r="AM51" s="105"/>
      <c r="AN51" s="105"/>
      <c r="AO51" s="105"/>
      <c r="AP51" s="105"/>
      <c r="AQ51" s="105"/>
    </row>
    <row r="52" spans="1:43">
      <c r="B52" s="55"/>
      <c r="C52" s="55"/>
      <c r="D52" s="55"/>
      <c r="E52" s="11"/>
      <c r="M52" s="150"/>
      <c r="N52" s="150"/>
      <c r="O52" s="150"/>
      <c r="P52" s="150"/>
      <c r="Q52" s="58"/>
    </row>
    <row r="53" spans="1:43">
      <c r="E53" s="11"/>
    </row>
    <row r="54" spans="1:43">
      <c r="E54" s="11"/>
    </row>
    <row r="55" spans="1:43">
      <c r="E55" s="11"/>
    </row>
    <row r="56" spans="1:43">
      <c r="E56" s="11"/>
    </row>
    <row r="57" spans="1:43">
      <c r="E57" s="11"/>
    </row>
    <row r="58" spans="1:43">
      <c r="E58" s="11"/>
    </row>
    <row r="59" spans="1:43">
      <c r="E59" s="11"/>
    </row>
    <row r="60" spans="1:43">
      <c r="E60" s="11"/>
    </row>
    <row r="61" spans="1:43">
      <c r="E61" s="11"/>
    </row>
    <row r="62" spans="1:43">
      <c r="E62" s="11"/>
    </row>
    <row r="63" spans="1:43">
      <c r="E63" s="11"/>
    </row>
    <row r="64" spans="1:43">
      <c r="E64" s="11"/>
    </row>
    <row r="65" spans="5:5">
      <c r="E65" s="11"/>
    </row>
    <row r="66" spans="5:5">
      <c r="E66" s="11"/>
    </row>
    <row r="67" spans="5:5">
      <c r="E67" s="11"/>
    </row>
    <row r="68" spans="5:5">
      <c r="E68" s="11"/>
    </row>
    <row r="69" spans="5:5">
      <c r="E69" s="11"/>
    </row>
    <row r="70" spans="5:5">
      <c r="E70" s="11"/>
    </row>
    <row r="71" spans="5:5">
      <c r="E71" s="11"/>
    </row>
    <row r="72" spans="5:5">
      <c r="E72" s="11"/>
    </row>
    <row r="73" spans="5:5">
      <c r="E73" s="11"/>
    </row>
    <row r="74" spans="5:5">
      <c r="E74" s="11"/>
    </row>
    <row r="75" spans="5:5">
      <c r="E75" s="11"/>
    </row>
    <row r="76" spans="5:5">
      <c r="E76" s="11"/>
    </row>
    <row r="77" spans="5:5">
      <c r="E77" s="11"/>
    </row>
    <row r="78" spans="5:5">
      <c r="E78" s="11"/>
    </row>
    <row r="79" spans="5:5">
      <c r="E79" s="11"/>
    </row>
    <row r="80" spans="5:5">
      <c r="E80" s="11"/>
    </row>
    <row r="81" spans="5:5">
      <c r="E81" s="11"/>
    </row>
    <row r="82" spans="5:5">
      <c r="E82" s="11"/>
    </row>
    <row r="83" spans="5:5">
      <c r="E83" s="11"/>
    </row>
    <row r="84" spans="5:5">
      <c r="E84" s="11"/>
    </row>
    <row r="85" spans="5:5">
      <c r="E85" s="11"/>
    </row>
    <row r="86" spans="5:5">
      <c r="E86" s="11"/>
    </row>
    <row r="87" spans="5:5">
      <c r="E87" s="11"/>
    </row>
    <row r="88" spans="5:5">
      <c r="E88" s="11"/>
    </row>
    <row r="89" spans="5:5">
      <c r="E89" s="11"/>
    </row>
    <row r="90" spans="5:5">
      <c r="E90" s="11"/>
    </row>
    <row r="91" spans="5:5">
      <c r="E91" s="11"/>
    </row>
    <row r="92" spans="5:5">
      <c r="E92" s="11"/>
    </row>
    <row r="93" spans="5:5">
      <c r="E93" s="11"/>
    </row>
    <row r="94" spans="5:5">
      <c r="E94" s="11"/>
    </row>
    <row r="95" spans="5:5">
      <c r="E95" s="11"/>
    </row>
    <row r="96" spans="5:5">
      <c r="E96" s="11"/>
    </row>
    <row r="97" spans="2:5">
      <c r="E97" s="11"/>
    </row>
    <row r="98" spans="2:5">
      <c r="E98" s="11"/>
    </row>
    <row r="99" spans="2:5">
      <c r="E99" s="11"/>
    </row>
    <row r="100" spans="2:5">
      <c r="E100" s="11"/>
    </row>
    <row r="101" spans="2:5">
      <c r="E101" s="11"/>
    </row>
    <row r="102" spans="2:5">
      <c r="B102" s="57"/>
      <c r="E102" s="11"/>
    </row>
    <row r="103" spans="2:5">
      <c r="E103" s="11"/>
    </row>
    <row r="104" spans="2:5">
      <c r="E104" s="11"/>
    </row>
    <row r="105" spans="2:5">
      <c r="E105" s="11"/>
    </row>
    <row r="106" spans="2:5">
      <c r="E106" s="11"/>
    </row>
    <row r="107" spans="2:5">
      <c r="E107" s="11"/>
    </row>
    <row r="108" spans="2:5">
      <c r="E108" s="11"/>
    </row>
    <row r="109" spans="2:5">
      <c r="E109" s="11"/>
    </row>
    <row r="110" spans="2:5">
      <c r="E110" s="11"/>
    </row>
    <row r="111" spans="2:5">
      <c r="E111" s="11"/>
    </row>
    <row r="112" spans="2:5">
      <c r="E112" s="11"/>
    </row>
    <row r="113" spans="1:11">
      <c r="E113" s="11"/>
    </row>
    <row r="114" spans="1:11">
      <c r="E114" s="11"/>
    </row>
    <row r="115" spans="1:11">
      <c r="E115" s="11"/>
    </row>
    <row r="116" spans="1:11">
      <c r="E116" s="11"/>
    </row>
    <row r="117" spans="1:11">
      <c r="E117" s="11"/>
    </row>
    <row r="118" spans="1:11">
      <c r="E118" s="11"/>
    </row>
    <row r="119" spans="1:11">
      <c r="E119" s="11"/>
    </row>
    <row r="120" spans="1:11">
      <c r="E120" s="11"/>
    </row>
    <row r="121" spans="1:11">
      <c r="E121" s="11"/>
    </row>
    <row r="122" spans="1:11">
      <c r="E122" s="11"/>
    </row>
    <row r="123" spans="1:11">
      <c r="E123" s="11"/>
    </row>
    <row r="124" spans="1:11">
      <c r="E124" s="11"/>
    </row>
    <row r="125" spans="1:11">
      <c r="E125" s="11"/>
    </row>
    <row r="126" spans="1:11">
      <c r="E126" s="11"/>
    </row>
    <row r="127" spans="1:11">
      <c r="E127" s="11"/>
    </row>
    <row r="128" spans="1:11">
      <c r="A128" s="102"/>
      <c r="B128" s="102"/>
      <c r="C128" s="102"/>
      <c r="D128" s="102"/>
      <c r="E128" s="108"/>
      <c r="F128" s="104"/>
      <c r="H128" s="106"/>
      <c r="I128" s="106"/>
      <c r="K128" s="106"/>
    </row>
  </sheetData>
  <mergeCells count="1">
    <mergeCell ref="M52:P52"/>
  </mergeCells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B2:O20"/>
  <sheetViews>
    <sheetView zoomScale="115" zoomScaleNormal="115" workbookViewId="0">
      <selection activeCell="G14" sqref="G14"/>
    </sheetView>
  </sheetViews>
  <sheetFormatPr defaultRowHeight="16.5"/>
  <cols>
    <col min="1" max="1" width="3.85546875" style="18" customWidth="1"/>
    <col min="2" max="2" width="5.7109375" style="18" bestFit="1" customWidth="1"/>
    <col min="3" max="3" width="11.42578125" style="18" bestFit="1" customWidth="1"/>
    <col min="4" max="4" width="13.85546875" style="18" bestFit="1" customWidth="1"/>
    <col min="5" max="5" width="9.85546875" style="18" bestFit="1" customWidth="1"/>
    <col min="6" max="6" width="12.28515625" style="18" bestFit="1" customWidth="1"/>
    <col min="7" max="7" width="9.85546875" style="18" bestFit="1" customWidth="1"/>
    <col min="8" max="8" width="13.85546875" style="18" bestFit="1" customWidth="1"/>
    <col min="9" max="9" width="9.85546875" style="18" bestFit="1" customWidth="1"/>
    <col min="10" max="10" width="20" style="18" customWidth="1"/>
    <col min="11" max="11" width="9.140625" style="18"/>
    <col min="12" max="12" width="14.42578125" style="18" customWidth="1"/>
    <col min="13" max="13" width="9.140625" style="18"/>
    <col min="14" max="14" width="15.5703125" style="18" customWidth="1"/>
    <col min="15" max="15" width="14.5703125" style="18" customWidth="1"/>
    <col min="16" max="16384" width="9.140625" style="18"/>
  </cols>
  <sheetData>
    <row r="2" spans="2:15" s="23" customFormat="1" ht="33">
      <c r="B2" s="25" t="s">
        <v>15</v>
      </c>
      <c r="C2" s="99" t="s">
        <v>29</v>
      </c>
      <c r="D2" s="25" t="s">
        <v>8</v>
      </c>
      <c r="E2" s="25" t="s">
        <v>16</v>
      </c>
      <c r="F2" s="25"/>
      <c r="G2" s="25"/>
      <c r="H2" s="25" t="s">
        <v>17</v>
      </c>
      <c r="I2" s="25" t="s">
        <v>18</v>
      </c>
    </row>
    <row r="3" spans="2:15">
      <c r="B3" s="26">
        <v>204</v>
      </c>
      <c r="C3" s="27">
        <v>720</v>
      </c>
      <c r="D3" s="28">
        <v>12223000</v>
      </c>
      <c r="E3" s="24">
        <f>D3/C3</f>
        <v>16976.388888888891</v>
      </c>
      <c r="F3" s="28">
        <v>733400</v>
      </c>
      <c r="G3" s="28">
        <v>30000</v>
      </c>
      <c r="H3" s="24">
        <f>D3+F3+G3</f>
        <v>12986400</v>
      </c>
      <c r="I3" s="24">
        <f>H3/C3</f>
        <v>18036.666666666668</v>
      </c>
    </row>
    <row r="4" spans="2:15">
      <c r="B4" s="26">
        <v>206</v>
      </c>
      <c r="C4" s="27">
        <v>610</v>
      </c>
      <c r="D4" s="28">
        <v>9500000</v>
      </c>
      <c r="E4" s="24">
        <f t="shared" ref="E4:E10" si="0">D4/C4</f>
        <v>15573.77049180328</v>
      </c>
      <c r="F4" s="28">
        <v>570000</v>
      </c>
      <c r="G4" s="28">
        <v>30000</v>
      </c>
      <c r="H4" s="24">
        <f t="shared" ref="H4:H10" si="1">D4+F4+G4</f>
        <v>10100000</v>
      </c>
      <c r="I4" s="24">
        <f t="shared" ref="I4:I10" si="2">H4/C4</f>
        <v>16557.377049180326</v>
      </c>
    </row>
    <row r="5" spans="2:15">
      <c r="B5" s="26">
        <v>404</v>
      </c>
      <c r="C5" s="27">
        <v>440</v>
      </c>
      <c r="D5" s="28">
        <v>7000000</v>
      </c>
      <c r="E5" s="24">
        <f t="shared" si="0"/>
        <v>15909.09090909091</v>
      </c>
      <c r="F5" s="28">
        <v>420000</v>
      </c>
      <c r="G5" s="28">
        <v>30000</v>
      </c>
      <c r="H5" s="24">
        <f t="shared" si="1"/>
        <v>7450000</v>
      </c>
      <c r="I5" s="24">
        <f t="shared" si="2"/>
        <v>16931.81818181818</v>
      </c>
      <c r="J5" s="20"/>
      <c r="L5" s="20"/>
      <c r="N5" s="21"/>
      <c r="O5" s="22"/>
    </row>
    <row r="6" spans="2:15">
      <c r="B6" s="26">
        <v>407</v>
      </c>
      <c r="C6" s="27">
        <v>949</v>
      </c>
      <c r="D6" s="28">
        <v>16761905</v>
      </c>
      <c r="E6" s="24">
        <f t="shared" si="0"/>
        <v>17662.702845100106</v>
      </c>
      <c r="F6" s="28">
        <v>1005800</v>
      </c>
      <c r="G6" s="28">
        <v>30000</v>
      </c>
      <c r="H6" s="24">
        <f t="shared" si="1"/>
        <v>17797705</v>
      </c>
      <c r="I6" s="24">
        <f t="shared" si="2"/>
        <v>18754.167544783984</v>
      </c>
      <c r="J6" s="20"/>
      <c r="L6" s="20"/>
      <c r="N6" s="21"/>
      <c r="O6" s="22"/>
    </row>
    <row r="7" spans="2:15">
      <c r="B7" s="26">
        <v>901</v>
      </c>
      <c r="C7" s="27">
        <v>584</v>
      </c>
      <c r="D7" s="28">
        <v>12228571</v>
      </c>
      <c r="E7" s="24">
        <f t="shared" si="0"/>
        <v>20939.33390410959</v>
      </c>
      <c r="F7" s="28">
        <v>733800</v>
      </c>
      <c r="G7" s="28">
        <v>30000</v>
      </c>
      <c r="H7" s="24">
        <f t="shared" si="1"/>
        <v>12992371</v>
      </c>
      <c r="I7" s="24">
        <f t="shared" si="2"/>
        <v>22247.210616438355</v>
      </c>
      <c r="J7" s="20"/>
      <c r="L7" s="20"/>
      <c r="N7" s="21"/>
      <c r="O7" s="22"/>
    </row>
    <row r="8" spans="2:15">
      <c r="B8" s="26">
        <v>1004</v>
      </c>
      <c r="C8" s="27">
        <v>440</v>
      </c>
      <c r="D8" s="28">
        <v>7500000</v>
      </c>
      <c r="E8" s="24">
        <f t="shared" si="0"/>
        <v>17045.454545454544</v>
      </c>
      <c r="F8" s="28">
        <v>450000</v>
      </c>
      <c r="G8" s="28">
        <v>30000</v>
      </c>
      <c r="H8" s="24">
        <f t="shared" si="1"/>
        <v>7980000</v>
      </c>
      <c r="I8" s="24">
        <f t="shared" si="2"/>
        <v>18136.363636363636</v>
      </c>
      <c r="J8" s="20"/>
      <c r="L8" s="20"/>
      <c r="N8" s="21"/>
      <c r="O8" s="22"/>
    </row>
    <row r="9" spans="2:15">
      <c r="B9" s="26">
        <v>1103</v>
      </c>
      <c r="C9" s="27">
        <v>429</v>
      </c>
      <c r="D9" s="28">
        <v>7300000</v>
      </c>
      <c r="E9" s="24">
        <f t="shared" si="0"/>
        <v>17016.317016317018</v>
      </c>
      <c r="F9" s="28">
        <v>438000</v>
      </c>
      <c r="G9" s="28">
        <v>30000</v>
      </c>
      <c r="H9" s="24">
        <f t="shared" si="1"/>
        <v>7768000</v>
      </c>
      <c r="I9" s="24">
        <f t="shared" si="2"/>
        <v>18107.226107226106</v>
      </c>
      <c r="J9" s="20"/>
      <c r="L9" s="20"/>
      <c r="N9" s="21"/>
      <c r="O9" s="22"/>
    </row>
    <row r="10" spans="2:15">
      <c r="B10" s="26">
        <v>1303</v>
      </c>
      <c r="C10" s="26">
        <v>429</v>
      </c>
      <c r="D10" s="28">
        <v>7300000</v>
      </c>
      <c r="E10" s="100">
        <f t="shared" si="0"/>
        <v>17016.317016317018</v>
      </c>
      <c r="F10" s="28">
        <v>438000</v>
      </c>
      <c r="G10" s="28">
        <v>30000</v>
      </c>
      <c r="H10" s="24">
        <f t="shared" si="1"/>
        <v>7768000</v>
      </c>
      <c r="I10" s="24">
        <f t="shared" si="2"/>
        <v>18107.226107226106</v>
      </c>
    </row>
    <row r="11" spans="2:15">
      <c r="D11" s="19"/>
      <c r="E11" s="101">
        <f>AVERAGE(E3:E10)</f>
        <v>17267.42195213517</v>
      </c>
      <c r="F11" s="151" t="s">
        <v>30</v>
      </c>
      <c r="G11" s="151"/>
      <c r="H11" s="151"/>
      <c r="I11" s="101">
        <f>AVERAGE(I3:I10)</f>
        <v>18359.756988712921</v>
      </c>
    </row>
    <row r="12" spans="2:15">
      <c r="D12" s="19"/>
    </row>
    <row r="13" spans="2:15">
      <c r="D13" s="19"/>
    </row>
    <row r="14" spans="2:15">
      <c r="D14" s="19"/>
    </row>
    <row r="15" spans="2:15">
      <c r="D15" s="19"/>
    </row>
    <row r="16" spans="2:15">
      <c r="D16" s="19"/>
    </row>
    <row r="17" spans="4:4">
      <c r="D17" s="19"/>
    </row>
    <row r="18" spans="4:4">
      <c r="D18" s="19"/>
    </row>
    <row r="19" spans="4:4">
      <c r="D19" s="19"/>
    </row>
    <row r="20" spans="4:4">
      <c r="D20" s="19"/>
    </row>
  </sheetData>
  <mergeCells count="1">
    <mergeCell ref="F11:H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4" workbookViewId="0">
      <selection activeCell="K12" sqref="K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Shreeji Laxmi</vt:lpstr>
      <vt:lpstr>Shreeji Laxmi (Sale)</vt:lpstr>
      <vt:lpstr>Shreeji Laxmi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2024-09-11T12:35:09Z</dcterms:modified>
</cp:coreProperties>
</file>