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oregaon (West)\Vijaykant Shukla\"/>
    </mc:Choice>
  </mc:AlternateContent>
  <xr:revisionPtr revIDLastSave="0" documentId="13_ncr:1_{193A340F-D182-4BC8-909E-EF1B105922C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H26" i="4"/>
  <c r="G26" i="4"/>
  <c r="G25" i="4"/>
  <c r="Q4" i="4"/>
  <c r="J29" i="4"/>
  <c r="I30" i="4" l="1"/>
  <c r="I28" i="4"/>
  <c r="P5" i="4"/>
  <c r="P4" i="4"/>
  <c r="P3" i="4"/>
  <c r="C5" i="25" l="1"/>
  <c r="C4" i="25"/>
  <c r="C3" i="25"/>
  <c r="P2" i="4"/>
  <c r="Q3" i="4"/>
  <c r="B3" i="4" s="1"/>
  <c r="C3" i="4" s="1"/>
  <c r="D3" i="4" s="1"/>
  <c r="Q5" i="4"/>
  <c r="B6" i="4"/>
  <c r="B7" i="4"/>
  <c r="D7" i="4" s="1"/>
  <c r="P9" i="4"/>
  <c r="B9" i="4" s="1"/>
  <c r="C9" i="4" s="1"/>
  <c r="D9" i="4" s="1"/>
  <c r="B10" i="4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D11" i="4" s="1"/>
  <c r="J11" i="4"/>
  <c r="I11" i="4"/>
  <c r="J10" i="4"/>
  <c r="I10" i="4"/>
  <c r="J9" i="4"/>
  <c r="I9" i="4"/>
  <c r="B8" i="4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<sst xmlns="http://schemas.openxmlformats.org/spreadsheetml/2006/main" count="133" uniqueCount="92">
  <si>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</si>
  <si>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</si>
  <si>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</si>
  <si>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</si>
  <si>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</si>
  <si>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</si>
  <si>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</si>
  <si>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</si>
  <si>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</si>
  <si>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</si>
  <si>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</si>
  <si>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</si>
  <si>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</si>
  <si>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</si>
  <si>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</si>
  <si>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</si>
  <si>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</si>
  <si>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</si>
  <si>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</si>
  <si>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</si>
  <si>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</si>
  <si>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</si>
  <si>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</si>
  <si>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</si>
  <si>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</si>
  <si>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</si>
  <si>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</si>
  <si>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</si>
  <si>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</si>
  <si>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</si>
  <si>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</si>
  <si>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</si>
  <si>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</si>
  <si>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</si>
  <si>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</si>
  <si>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</si>
  <si>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</si>
  <si>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</si>
  <si>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</si>
  <si>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</si>
  <si>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</si>
  <si>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</si>
  <si>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</si>
  <si>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</si>
  <si>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</si>
  <si>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</si>
  <si>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</si>
  <si>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</si>
  <si>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</si>
  <si>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</si>
  <si>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</si>
  <si>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</si>
  <si>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</si>
  <si>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</si>
  <si>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</si>
  <si>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</si>
  <si>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</si>
  <si>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</si>
  <si>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</si>
  <si>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</si>
  <si>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</si>
  <si>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</si>
  <si>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</si>
  <si>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</si>
  <si>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</si>
  <si>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</si>
  <si>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</si>
  <si>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</si>
  <si>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</si>
  <si>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</si>
  <si>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</si>
  <si>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</si>
  <si>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</si>
  <si>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</si>
  <si>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</si>
  <si>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</si>
  <si>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</si>
  <si>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</si>
  <si>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</si>
  <si>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</si>
  <si>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</si>
  <si>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</si>
  <si>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</si>
  <si>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</si>
  <si>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</si>
  <si>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</si>
  <si>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29.08.2024</t>
  </si>
  <si>
    <t>IGR-30.08.24</t>
  </si>
  <si>
    <t>IGR-17.05.24</t>
  </si>
  <si>
    <t>IGR-10.01.24</t>
  </si>
  <si>
    <t>IGR-18.07.23</t>
  </si>
  <si>
    <t>discussed with umang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</si>
</sst>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CB34F-98B3-4849-95D0-A4BDA33BF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E7A5FA-7AFC-411B-9D9D-B5F027B4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C416C-A78C-4714-BF65-6ADAFC809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420C39-F5C1-4604-92A7-C39B8E4C2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B8A5E-44C8-4605-8CF2-CAC411C7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77332-0A4F-4111-8F80-941E1AE68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78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6FBA00-49C5-4D41-9062-9F2B2AF2B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5F5A1-4F4E-44FE-8933-B55491AD8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E6C54-23C7-4331-B7D7-52782D610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564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F6A22-28C4-4B39-9C97-E97759B63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263297.16199999995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292697.16199999995</v>
      </c>
      <c r="D9" s="58" t="s">
        <v>62</v>
      </c>
      <c r="E9" s="59">
        <f>C9/10.764</f>
        <v>27192.2298402081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2006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18</v>
      </c>
      <c r="D13" s="65">
        <f>D12-C13</f>
        <v>82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P84"/>
  <sheetViews>
    <sheetView tabSelected="1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14500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11800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18</v>
      </c>
      <c r="D7" s="24">
        <v>2024</v>
      </c>
    </row>
    <row r="8" spans="1:5" x14ac:dyDescent="0.25">
      <c r="A8" s="15" t="s">
        <v>18</v>
      </c>
      <c r="B8" s="23"/>
      <c r="C8" s="24">
        <f>C9-C7</f>
        <v>42</v>
      </c>
      <c r="D8" s="24">
        <v>2006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27</v>
      </c>
      <c r="D10" s="24"/>
    </row>
    <row r="11" spans="1:5" x14ac:dyDescent="0.25">
      <c r="A11" s="15"/>
      <c r="B11" s="25"/>
      <c r="C11" s="26">
        <f>C10%</f>
        <v>0.27</v>
      </c>
      <c r="D11" s="26"/>
    </row>
    <row r="12" spans="1:5" x14ac:dyDescent="0.25">
      <c r="A12" s="15" t="s">
        <v>21</v>
      </c>
      <c r="B12" s="18"/>
      <c r="C12" s="19">
        <f>C6*C11</f>
        <v>729</v>
      </c>
      <c r="D12" s="22"/>
    </row>
    <row r="13" spans="1:5" x14ac:dyDescent="0.25">
      <c r="A13" s="15" t="s">
        <v>22</v>
      </c>
      <c r="B13" s="18"/>
      <c r="C13" s="19">
        <f>C6-C12</f>
        <v>1971</v>
      </c>
      <c r="D13" s="22"/>
    </row>
    <row r="14" spans="1:5" x14ac:dyDescent="0.25">
      <c r="A14" s="15" t="s">
        <v>15</v>
      </c>
      <c r="B14" s="18"/>
      <c r="C14" s="19">
        <f>C5</f>
        <v>11800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13771</v>
      </c>
      <c r="D16" s="20"/>
    </row>
    <row r="17" spans="1:16" x14ac:dyDescent="0.25">
      <c r="B17" s="23"/>
      <c r="C17" s="24"/>
      <c r="D17" s="24"/>
    </row>
    <row r="18" spans="1:16" x14ac:dyDescent="0.25">
      <c r="A18" s="71" t="str">
        <f>E3</f>
        <v>ACA</v>
      </c>
      <c r="B18" s="7"/>
      <c r="C18" s="29">
        <v>226</v>
      </c>
      <c r="D18" s="29"/>
    </row>
    <row r="19" spans="1:16" x14ac:dyDescent="0.25">
      <c r="A19" s="15" t="s">
        <v>74</v>
      </c>
      <c r="B19" s="6"/>
      <c r="C19" s="30">
        <f>C18*C16</f>
        <v>3112246</v>
      </c>
      <c r="D19" s="30"/>
      <c r="E19" s="65"/>
    </row>
    <row r="20" spans="1:16" x14ac:dyDescent="0.25">
      <c r="A20" s="15" t="s">
        <v>24</v>
      </c>
      <c r="C20" s="31">
        <f>C19*90%</f>
        <v>2801021.4</v>
      </c>
      <c r="D20" s="31"/>
      <c r="E20" s="65"/>
    </row>
    <row r="21" spans="1:16" x14ac:dyDescent="0.25">
      <c r="A21" s="15" t="s">
        <v>25</v>
      </c>
      <c r="C21" s="31">
        <f>C19*80%</f>
        <v>2489796.8000000003</v>
      </c>
      <c r="D21" s="31"/>
      <c r="E21" s="65"/>
    </row>
    <row r="22" spans="1:16" x14ac:dyDescent="0.25">
      <c r="A22" s="15"/>
      <c r="D22" s="24"/>
    </row>
    <row r="23" spans="1:16" x14ac:dyDescent="0.25">
      <c r="A23" s="32" t="s">
        <v>26</v>
      </c>
      <c r="B23" s="33"/>
      <c r="C23" s="34">
        <f>C4*C18</f>
        <v>610200</v>
      </c>
      <c r="D23" s="34"/>
    </row>
    <row r="24" spans="1:16" x14ac:dyDescent="0.25">
      <c r="A24" s="15" t="s">
        <v>27</v>
      </c>
    </row>
    <row r="25" spans="1:16" x14ac:dyDescent="0.25">
      <c r="A25" s="35" t="s">
        <v>28</v>
      </c>
      <c r="B25" s="16"/>
      <c r="C25" s="31">
        <f>C19*0.025/12</f>
        <v>6483.8458333333338</v>
      </c>
      <c r="D25" s="31"/>
      <c r="E25" s="31"/>
    </row>
    <row r="26" spans="1:16" x14ac:dyDescent="0.25">
      <c r="C26" s="31"/>
      <c r="D26" s="31"/>
    </row>
    <row r="27" spans="1:16" x14ac:dyDescent="0.25">
      <c r="C27" s="31"/>
      <c r="D27" s="31"/>
    </row>
    <row r="28" spans="1:16" x14ac:dyDescent="0.25">
      <c r="C28"/>
      <c r="D28"/>
    </row>
    <row r="29" spans="1:16" x14ac:dyDescent="0.25">
      <c r="C29"/>
      <c r="D29"/>
    </row>
    <row r="30" spans="1:16" x14ac:dyDescent="0.25">
      <c r="C30"/>
      <c r="D30"/>
    </row>
    <row r="31" spans="1:16" x14ac:dyDescent="0.25">
      <c r="C31"/>
      <c r="D31"/>
      <c r="P31" t="s">
        <v>85</v>
      </c>
    </row>
    <row r="32" spans="1:1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1" sqref="F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308</v>
      </c>
      <c r="C2" s="4">
        <f t="shared" ref="C2:C16" si="1">B2*1.2</f>
        <v>369.59999999999997</v>
      </c>
      <c r="D2" s="4">
        <f t="shared" ref="D2:D16" si="2">C2*1.2</f>
        <v>443.51999999999992</v>
      </c>
      <c r="E2" s="5">
        <f t="shared" ref="E2:E16" si="3">R2</f>
        <v>4400000</v>
      </c>
      <c r="F2" s="72">
        <f t="shared" ref="F2:F15" si="4">ROUND((E2/B2),0)</f>
        <v>14286</v>
      </c>
      <c r="G2" s="72">
        <f t="shared" ref="G2:G15" si="5">ROUND((E2/C2),0)</f>
        <v>11905</v>
      </c>
      <c r="H2" s="72">
        <f t="shared" ref="H2:H15" si="6">ROUND((E2/D2),0)</f>
        <v>9921</v>
      </c>
      <c r="I2" s="72">
        <f t="shared" ref="I2:I15" si="7">T2</f>
        <v>0</v>
      </c>
      <c r="J2" s="72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9" si="9">O2/1.2</f>
        <v>0</v>
      </c>
      <c r="Q2" s="7">
        <v>308</v>
      </c>
      <c r="R2" s="73">
        <v>4400000</v>
      </c>
      <c r="S2" s="73" t="s">
        <v>87</v>
      </c>
    </row>
    <row r="3" spans="1:19" x14ac:dyDescent="0.25">
      <c r="A3" s="4">
        <v>2</v>
      </c>
      <c r="B3" s="4">
        <f t="shared" si="0"/>
        <v>366.06569999999999</v>
      </c>
      <c r="C3" s="4">
        <f t="shared" si="1"/>
        <v>439.27884</v>
      </c>
      <c r="D3" s="4">
        <f t="shared" si="2"/>
        <v>527.13460799999996</v>
      </c>
      <c r="E3" s="5">
        <f t="shared" si="3"/>
        <v>4175000</v>
      </c>
      <c r="F3" s="72">
        <f t="shared" si="4"/>
        <v>11405</v>
      </c>
      <c r="G3" s="72">
        <f t="shared" si="5"/>
        <v>9504</v>
      </c>
      <c r="H3" s="72">
        <f t="shared" si="6"/>
        <v>7920</v>
      </c>
      <c r="I3" s="72">
        <f t="shared" si="7"/>
        <v>0</v>
      </c>
      <c r="J3" s="72">
        <f t="shared" si="8"/>
        <v>0</v>
      </c>
      <c r="K3" s="7"/>
      <c r="L3" s="7"/>
      <c r="M3" s="7"/>
      <c r="N3" s="7"/>
      <c r="O3" s="7">
        <v>0</v>
      </c>
      <c r="P3" s="7">
        <f>40.81*10.764</f>
        <v>439.27884</v>
      </c>
      <c r="Q3" s="7">
        <f t="shared" ref="Q3:Q5" si="10">P3/1.2</f>
        <v>366.06569999999999</v>
      </c>
      <c r="R3" s="73">
        <v>4175000</v>
      </c>
      <c r="S3" s="73" t="s">
        <v>88</v>
      </c>
    </row>
    <row r="4" spans="1:19" x14ac:dyDescent="0.25">
      <c r="A4" s="4">
        <v>3</v>
      </c>
      <c r="B4" s="4">
        <f t="shared" si="0"/>
        <v>227.03069999999997</v>
      </c>
      <c r="C4" s="4">
        <f t="shared" si="1"/>
        <v>272.43683999999996</v>
      </c>
      <c r="D4" s="4">
        <f t="shared" si="2"/>
        <v>326.92420799999996</v>
      </c>
      <c r="E4" s="5">
        <f t="shared" si="3"/>
        <v>2150000</v>
      </c>
      <c r="F4" s="4">
        <f t="shared" si="4"/>
        <v>9470</v>
      </c>
      <c r="G4" s="75">
        <f t="shared" si="5"/>
        <v>7892</v>
      </c>
      <c r="H4" s="75">
        <f t="shared" si="6"/>
        <v>6576</v>
      </c>
      <c r="I4" s="75">
        <f t="shared" si="7"/>
        <v>0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f>25.31*10.764</f>
        <v>272.43683999999996</v>
      </c>
      <c r="Q4" s="76">
        <f t="shared" si="10"/>
        <v>227.03069999999997</v>
      </c>
      <c r="R4" s="77">
        <v>2150000</v>
      </c>
      <c r="S4" s="77" t="s">
        <v>89</v>
      </c>
    </row>
    <row r="5" spans="1:19" x14ac:dyDescent="0.25">
      <c r="A5" s="4">
        <v>4</v>
      </c>
      <c r="B5" s="4">
        <f t="shared" si="0"/>
        <v>275.10990000000004</v>
      </c>
      <c r="C5" s="4">
        <f t="shared" si="1"/>
        <v>330.13188000000002</v>
      </c>
      <c r="D5" s="4">
        <f t="shared" si="2"/>
        <v>396.15825599999999</v>
      </c>
      <c r="E5" s="5">
        <f t="shared" si="3"/>
        <v>3001063</v>
      </c>
      <c r="F5" s="4">
        <f t="shared" si="4"/>
        <v>10909</v>
      </c>
      <c r="G5" s="75">
        <f t="shared" si="5"/>
        <v>9090</v>
      </c>
      <c r="H5" s="75">
        <f t="shared" si="6"/>
        <v>7575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>30.67*10.764</f>
        <v>330.13188000000002</v>
      </c>
      <c r="Q5" s="76">
        <f t="shared" si="10"/>
        <v>275.10990000000004</v>
      </c>
      <c r="R5" s="77">
        <v>3001063</v>
      </c>
      <c r="S5" s="77" t="s">
        <v>90</v>
      </c>
    </row>
    <row r="6" spans="1:19" x14ac:dyDescent="0.25">
      <c r="A6" s="4">
        <v>5</v>
      </c>
      <c r="B6" s="4">
        <f t="shared" si="0"/>
        <v>228</v>
      </c>
      <c r="C6" s="4">
        <v>340</v>
      </c>
      <c r="D6" s="4">
        <f t="shared" si="2"/>
        <v>408</v>
      </c>
      <c r="E6" s="5">
        <f t="shared" si="3"/>
        <v>3300000</v>
      </c>
      <c r="F6" s="72">
        <f t="shared" si="4"/>
        <v>14474</v>
      </c>
      <c r="G6" s="72">
        <f t="shared" si="5"/>
        <v>9706</v>
      </c>
      <c r="H6" s="72">
        <f t="shared" si="6"/>
        <v>8088</v>
      </c>
      <c r="I6" s="72">
        <f t="shared" si="7"/>
        <v>0</v>
      </c>
      <c r="J6" s="72">
        <f t="shared" si="8"/>
        <v>0</v>
      </c>
      <c r="K6" s="7"/>
      <c r="L6" s="7"/>
      <c r="M6" s="7"/>
      <c r="N6" s="7"/>
      <c r="O6" s="7">
        <v>0</v>
      </c>
      <c r="P6" s="7">
        <v>340</v>
      </c>
      <c r="Q6" s="7">
        <v>228</v>
      </c>
      <c r="R6" s="73">
        <v>3300000</v>
      </c>
      <c r="S6" s="2"/>
    </row>
    <row r="7" spans="1:19" x14ac:dyDescent="0.25">
      <c r="A7" s="4">
        <v>6</v>
      </c>
      <c r="B7" s="4">
        <f t="shared" si="0"/>
        <v>230</v>
      </c>
      <c r="C7" s="4">
        <v>340</v>
      </c>
      <c r="D7" s="4">
        <f t="shared" si="2"/>
        <v>408</v>
      </c>
      <c r="E7" s="5">
        <f t="shared" si="3"/>
        <v>4000000</v>
      </c>
      <c r="F7" s="4">
        <f t="shared" si="4"/>
        <v>17391</v>
      </c>
      <c r="G7" s="4">
        <f t="shared" si="5"/>
        <v>11765</v>
      </c>
      <c r="H7" s="4">
        <f t="shared" si="6"/>
        <v>9804</v>
      </c>
      <c r="I7" s="4">
        <f t="shared" si="7"/>
        <v>0</v>
      </c>
      <c r="J7" s="4">
        <f t="shared" si="8"/>
        <v>0</v>
      </c>
      <c r="O7">
        <v>0</v>
      </c>
      <c r="P7">
        <v>340</v>
      </c>
      <c r="Q7">
        <v>230</v>
      </c>
      <c r="R7" s="2">
        <v>4000000</v>
      </c>
      <c r="S7" s="2"/>
    </row>
    <row r="8" spans="1:19" x14ac:dyDescent="0.25">
      <c r="A8" s="4">
        <v>7</v>
      </c>
      <c r="B8" s="4">
        <f t="shared" si="0"/>
        <v>275</v>
      </c>
      <c r="C8" s="4">
        <v>344</v>
      </c>
      <c r="D8" s="4">
        <f t="shared" si="2"/>
        <v>412.8</v>
      </c>
      <c r="E8" s="5">
        <f t="shared" si="3"/>
        <v>4500000</v>
      </c>
      <c r="F8" s="4">
        <f t="shared" si="4"/>
        <v>16364</v>
      </c>
      <c r="G8" s="4">
        <f t="shared" si="5"/>
        <v>13081</v>
      </c>
      <c r="H8" s="4">
        <f t="shared" si="6"/>
        <v>10901</v>
      </c>
      <c r="I8" s="4">
        <f t="shared" si="7"/>
        <v>0</v>
      </c>
      <c r="J8" s="4">
        <f t="shared" si="8"/>
        <v>0</v>
      </c>
      <c r="O8">
        <v>0</v>
      </c>
      <c r="P8">
        <v>344</v>
      </c>
      <c r="Q8">
        <v>275</v>
      </c>
      <c r="R8" s="2">
        <v>4500000</v>
      </c>
      <c r="S8" s="2"/>
    </row>
    <row r="9" spans="1:19" x14ac:dyDescent="0.25">
      <c r="A9" s="4">
        <v>8</v>
      </c>
      <c r="B9" s="4">
        <f t="shared" si="0"/>
        <v>220</v>
      </c>
      <c r="C9" s="4">
        <f t="shared" si="1"/>
        <v>264</v>
      </c>
      <c r="D9" s="4">
        <f t="shared" si="2"/>
        <v>316.8</v>
      </c>
      <c r="E9" s="5">
        <f t="shared" si="3"/>
        <v>3500000</v>
      </c>
      <c r="F9" s="72">
        <f t="shared" si="4"/>
        <v>15909</v>
      </c>
      <c r="G9" s="72">
        <f t="shared" si="5"/>
        <v>13258</v>
      </c>
      <c r="H9" s="72">
        <f t="shared" si="6"/>
        <v>11048</v>
      </c>
      <c r="I9" s="72">
        <f t="shared" si="7"/>
        <v>0</v>
      </c>
      <c r="J9" s="72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220</v>
      </c>
      <c r="R9" s="73">
        <v>3500000</v>
      </c>
      <c r="S9" s="2"/>
    </row>
    <row r="10" spans="1:19" x14ac:dyDescent="0.25">
      <c r="A10" s="4">
        <v>9</v>
      </c>
      <c r="B10" s="4">
        <f t="shared" si="0"/>
        <v>225</v>
      </c>
      <c r="C10" s="4">
        <v>330</v>
      </c>
      <c r="D10" s="4">
        <f t="shared" si="2"/>
        <v>396</v>
      </c>
      <c r="E10" s="5">
        <f t="shared" si="3"/>
        <v>2900000</v>
      </c>
      <c r="F10" s="4">
        <f t="shared" si="4"/>
        <v>12889</v>
      </c>
      <c r="G10" s="75">
        <f t="shared" si="5"/>
        <v>8788</v>
      </c>
      <c r="H10" s="75">
        <f t="shared" si="6"/>
        <v>7323</v>
      </c>
      <c r="I10" s="75">
        <f t="shared" si="7"/>
        <v>0</v>
      </c>
      <c r="J10" s="75">
        <f t="shared" si="8"/>
        <v>0</v>
      </c>
      <c r="K10" s="76"/>
      <c r="L10" s="76"/>
      <c r="M10" s="76"/>
      <c r="N10" s="76"/>
      <c r="O10" s="76">
        <v>0</v>
      </c>
      <c r="P10" s="76">
        <v>330</v>
      </c>
      <c r="Q10" s="76">
        <v>225</v>
      </c>
      <c r="R10" s="77">
        <v>2900000</v>
      </c>
      <c r="S10" s="2"/>
    </row>
    <row r="11" spans="1:19" x14ac:dyDescent="0.25">
      <c r="A11" s="4">
        <v>10</v>
      </c>
      <c r="B11" s="4">
        <f t="shared" si="0"/>
        <v>225</v>
      </c>
      <c r="C11" s="4">
        <v>330</v>
      </c>
      <c r="D11" s="4">
        <f t="shared" si="2"/>
        <v>396</v>
      </c>
      <c r="E11" s="5">
        <f t="shared" si="3"/>
        <v>2800000</v>
      </c>
      <c r="F11" s="4">
        <f t="shared" si="4"/>
        <v>12444</v>
      </c>
      <c r="G11" s="75">
        <f t="shared" si="5"/>
        <v>8485</v>
      </c>
      <c r="H11" s="75">
        <f t="shared" si="6"/>
        <v>7071</v>
      </c>
      <c r="I11" s="75">
        <f t="shared" si="7"/>
        <v>0</v>
      </c>
      <c r="J11" s="75">
        <f t="shared" si="8"/>
        <v>0</v>
      </c>
      <c r="K11" s="76"/>
      <c r="L11" s="76"/>
      <c r="M11" s="76"/>
      <c r="N11" s="76"/>
      <c r="O11" s="76">
        <v>0</v>
      </c>
      <c r="P11" s="76">
        <v>330</v>
      </c>
      <c r="Q11" s="76">
        <v>225</v>
      </c>
      <c r="R11" s="77">
        <v>2800000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1">O12/1.2</f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91</v>
      </c>
    </row>
    <row r="24" spans="1:19" s="10" customFormat="1" x14ac:dyDescent="0.25">
      <c r="F24" s="68"/>
    </row>
    <row r="25" spans="1:19" s="10" customFormat="1" x14ac:dyDescent="0.25">
      <c r="F25" s="69"/>
      <c r="G25" s="10">
        <f>G28*1.2</f>
        <v>271.2</v>
      </c>
    </row>
    <row r="26" spans="1:19" s="10" customFormat="1" x14ac:dyDescent="0.25">
      <c r="F26" s="69"/>
      <c r="G26" s="10">
        <f>G25*1.2</f>
        <v>325.44</v>
      </c>
      <c r="H26" s="10">
        <f>G26*9000</f>
        <v>2928960</v>
      </c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86</v>
      </c>
      <c r="F28" s="52" t="s">
        <v>71</v>
      </c>
      <c r="G28" s="52">
        <v>226</v>
      </c>
      <c r="H28" s="10">
        <v>11300</v>
      </c>
      <c r="I28" s="10">
        <f>G28*H28</f>
        <v>2553800</v>
      </c>
    </row>
    <row r="29" spans="1:19" s="10" customFormat="1" x14ac:dyDescent="0.25">
      <c r="C29" s="67" t="s">
        <v>1</v>
      </c>
      <c r="D29" s="67">
        <v>2800000</v>
      </c>
      <c r="F29" s="52" t="s">
        <v>72</v>
      </c>
      <c r="G29" s="52">
        <v>344</v>
      </c>
      <c r="H29" s="10">
        <f>G29/G28</f>
        <v>1.5221238938053097</v>
      </c>
      <c r="J29" s="10">
        <f>G29*8000</f>
        <v>2752000</v>
      </c>
    </row>
    <row r="30" spans="1:19" s="10" customFormat="1" x14ac:dyDescent="0.25">
      <c r="F30" s="52" t="s">
        <v>73</v>
      </c>
      <c r="G30" s="52">
        <v>13700</v>
      </c>
      <c r="I30" s="10">
        <f>D29/G28</f>
        <v>12389.380530973451</v>
      </c>
    </row>
    <row r="31" spans="1:19" s="10" customFormat="1" x14ac:dyDescent="0.25">
      <c r="C31" s="70"/>
      <c r="D31" s="70"/>
      <c r="F31" s="70" t="s">
        <v>74</v>
      </c>
      <c r="G31" s="70">
        <f>G28*G30</f>
        <v>3096200</v>
      </c>
      <c r="H31" s="10">
        <f>G31/D29</f>
        <v>1.1057857142857144</v>
      </c>
    </row>
    <row r="32" spans="1:19" s="10" customFormat="1" x14ac:dyDescent="0.25">
      <c r="C32" s="70"/>
      <c r="D32" s="70"/>
      <c r="F32" s="70" t="s">
        <v>24</v>
      </c>
      <c r="G32" s="70">
        <f>G31*90%</f>
        <v>2786580</v>
      </c>
    </row>
    <row r="33" spans="3:7" s="10" customFormat="1" x14ac:dyDescent="0.25">
      <c r="C33" s="70"/>
      <c r="D33" s="70"/>
      <c r="F33" s="70" t="s">
        <v>25</v>
      </c>
      <c r="G33" s="70">
        <f>G31*80%</f>
        <v>2476960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2024-09-06T05:46:25Z</dcterms:modified>
</cp:coreProperties>
</file>