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7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Q15"/>
  <c r="P15"/>
  <c r="J15"/>
  <c r="I15"/>
  <c r="E15"/>
  <c r="B15"/>
  <c r="C15" s="1"/>
  <c r="D15" s="1"/>
  <c r="A15"/>
  <c r="Q1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G12" s="1"/>
  <c r="B12"/>
  <c r="C12" s="1"/>
  <c r="D12" s="1"/>
  <c r="A12"/>
  <c r="Q11"/>
  <c r="P11"/>
  <c r="J11"/>
  <c r="I11"/>
  <c r="E11"/>
  <c r="B11"/>
  <c r="C11" s="1"/>
  <c r="D11" s="1"/>
  <c r="A11"/>
  <c r="Q10"/>
  <c r="P10"/>
  <c r="J10"/>
  <c r="I10"/>
  <c r="E10"/>
  <c r="G10" s="1"/>
  <c r="B10"/>
  <c r="C10" s="1"/>
  <c r="D10" s="1"/>
  <c r="A10"/>
  <c r="C5" l="1"/>
  <c r="D5" s="1"/>
  <c r="H5" s="1"/>
  <c r="F5"/>
  <c r="C9"/>
  <c r="D9" s="1"/>
  <c r="H9" s="1"/>
  <c r="F9"/>
  <c r="C4"/>
  <c r="D4" s="1"/>
  <c r="H4" s="1"/>
  <c r="F4"/>
  <c r="C8"/>
  <c r="D8" s="1"/>
  <c r="F8"/>
  <c r="C3"/>
  <c r="D3" s="1"/>
  <c r="H3" s="1"/>
  <c r="F3"/>
  <c r="C7"/>
  <c r="D7" s="1"/>
  <c r="F7"/>
  <c r="C2"/>
  <c r="D2" s="1"/>
  <c r="F2"/>
  <c r="C6"/>
  <c r="D6" s="1"/>
  <c r="F6"/>
  <c r="G4"/>
  <c r="G8"/>
  <c r="G6"/>
  <c r="H2"/>
  <c r="H6"/>
  <c r="H7"/>
  <c r="H8"/>
  <c r="G11"/>
  <c r="G15"/>
  <c r="F11"/>
  <c r="F13"/>
  <c r="F10"/>
  <c r="F12"/>
  <c r="F14"/>
  <c r="F15"/>
  <c r="H10"/>
  <c r="H11"/>
  <c r="H12"/>
  <c r="H13"/>
  <c r="H14"/>
  <c r="H15"/>
  <c r="E16" i="25"/>
  <c r="E16" i="38"/>
  <c r="P19" i="4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G2" l="1"/>
  <c r="G5"/>
  <c r="G3"/>
  <c r="G9"/>
  <c r="G7"/>
  <c r="G16"/>
  <c r="D16"/>
  <c r="G19"/>
  <c r="D19"/>
  <c r="F18"/>
  <c r="G18"/>
  <c r="D18"/>
  <c r="G17"/>
  <c r="D17"/>
  <c r="F16"/>
  <c r="H16"/>
  <c r="H17"/>
  <c r="H18"/>
  <c r="H19"/>
  <c r="E12" i="38" l="1"/>
  <c r="E10"/>
  <c r="E11"/>
  <c r="E15"/>
  <c r="E6"/>
  <c r="E7"/>
  <c r="E8"/>
  <c r="E9"/>
  <c r="E5"/>
  <c r="E1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l="1"/>
  <c r="B20"/>
  <c r="C25"/>
  <c r="C21"/>
</calcChain>
</file>

<file path=xl/sharedStrings.xml><?xml version="1.0" encoding="utf-8"?>
<sst xmlns="http://schemas.openxmlformats.org/spreadsheetml/2006/main" count="143" uniqueCount="108">
  <si>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</si>
  <si>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</si>
  <si>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</si>
  <si>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</si>
  <si>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</si>
  <si>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</si>
  <si>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</si>
  <si>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</si>
  <si>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</si>
  <si>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</si>
  <si>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</si>
  <si>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</si>
  <si>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</si>
  <si>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</si>
  <si>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</si>
  <si>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</si>
  <si>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</si>
  <si>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</si>
  <si>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</si>
  <si>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</si>
  <si>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</si>
  <si>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</si>
  <si>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</si>
  <si>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</si>
  <si>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</si>
  <si>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</si>
  <si>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</si>
  <si>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</si>
  <si>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</si>
  <si>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</si>
  <si>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</si>
  <si>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</si>
  <si>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</si>
  <si>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</si>
  <si>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</si>
  <si>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</si>
  <si>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</si>
  <si>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</si>
  <si>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</si>
  <si>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</si>
  <si>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</si>
  <si>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</si>
  <si>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</si>
  <si>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</si>
  <si>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</si>
  <si>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</si>
  <si>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</si>
  <si>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</si>
  <si>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</si>
  <si>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</si>
  <si>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</si>
  <si>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</si>
  <si>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</si>
  <si>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</si>
  <si>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</si>
  <si>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</si>
  <si>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</si>
  <si>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</si>
  <si>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</si>
  <si>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</si>
  <si>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</si>
  <si>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</si>
  <si>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</si>
  <si>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</si>
  <si>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</si>
  <si>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</si>
  <si>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</si>
  <si>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</si>
  <si>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</si>
  <si>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</si>
  <si>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</si>
  <si>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</si>
  <si>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</si>
  <si>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</si>
  <si>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</si>
  <si>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</si>
  <si>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</si>
  <si>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</si>
  <si>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</si>
  <si>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</si>
  <si>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</si>
  <si>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</si>
  <si>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</si>
  <si>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</si>
  <si>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</si>
  <si>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</si>
  <si>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</si>
  <si>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</si>
  <si>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</si>
  <si>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</si>
  <si>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</si>
  <si>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</si>
  <si>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</si>
  <si>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</si>
  <si>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</si>
  <si>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</si>
  <si>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</si>
  <si>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</si>
  <si>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Passage</t>
  </si>
  <si>
    <t>Hal</t>
  </si>
  <si>
    <t>Ki</t>
  </si>
  <si>
    <t>bath</t>
  </si>
  <si>
    <t>bed</t>
  </si>
  <si>
    <t>Balc</t>
  </si>
  <si>
    <t>Wc</t>
  </si>
  <si>
    <t>Cub</t>
  </si>
  <si>
    <t>Cub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</si>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</sst>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1" fontId="0" fillId="0" borderId="0" xfId="0" applyNumberFormat="1"/>
    <xf numFmtId="1" fontId="0" fillId="2" borderId="0" xfId="0" applyNumberFormat="1" applyFill="1"/>
    <xf numFmtId="1" fontId="5" fillId="0" borderId="0" xfId="0" applyNumberFormat="1" applyFont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414617</xdr:colOff>
      <xdr:row>0</xdr:row>
      <xdr:rowOff>179294</xdr:rowOff>
    </xdr:from>
    <xdr:to>
      <xdr:col>9</xdr:col>
      <xdr:colOff>567017</xdr:colOff>
      <xdr:row>31</xdr:row>
      <xdr:rowOff>72278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735" y="179294"/>
          <a:ext cx="4993341" cy="57984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7</xdr:row>
      <xdr:rowOff>0</xdr:rowOff>
    </xdr:from>
    <xdr:to>
      <xdr:col>9</xdr:col>
      <xdr:colOff>428625</xdr:colOff>
      <xdr:row>37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333500"/>
          <a:ext cx="5610225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3</xdr:row>
      <xdr:rowOff>81643</xdr:rowOff>
    </xdr:from>
    <xdr:to>
      <xdr:col>12</xdr:col>
      <xdr:colOff>104775</xdr:colOff>
      <xdr:row>28</xdr:row>
      <xdr:rowOff>110218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714" y="653143"/>
          <a:ext cx="6091918" cy="4791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33955</v>
      </c>
      <c r="F2" s="49"/>
      <c r="G2" s="124" t="s">
        <v>76</v>
      </c>
      <c r="H2" s="125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31920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31920</v>
      </c>
      <c r="D5" s="34" t="s">
        <v>61</v>
      </c>
      <c r="E5" s="35">
        <f>ROUND(C5/10.764,0)</f>
        <v>2965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9300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22620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22620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31920</v>
      </c>
      <c r="D10" s="34" t="s">
        <v>61</v>
      </c>
      <c r="E10" s="35">
        <f>ROUND(C10/10.764,0)</f>
        <v>2965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2023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2023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0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60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>
        <f>C17*2000</f>
        <v>1288000</v>
      </c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644</v>
      </c>
      <c r="D17" s="31">
        <f>E10*C17</f>
        <v>1909460</v>
      </c>
      <c r="E17" s="49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6000</v>
      </c>
      <c r="D3" s="103" t="s">
        <v>107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4000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4000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6000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585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3510000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23">
        <f>C20*80%</f>
        <v>2667600</v>
      </c>
      <c r="C20" s="92">
        <f>C19*95%</f>
        <v>3334500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2808000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1170000</v>
      </c>
      <c r="D23" s="118">
        <f>D4*D18</f>
        <v>0</v>
      </c>
      <c r="E23" s="16"/>
      <c r="F23" s="112">
        <f>C20*8</f>
        <v>26676000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7312.5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H10" sqref="H10"/>
    </sheetView>
  </sheetViews>
  <sheetFormatPr defaultRowHeight="15"/>
  <sheetData>
    <row r="2" spans="2:5" ht="18.75">
      <c r="B2" s="91" t="s">
        <v>97</v>
      </c>
      <c r="C2" s="7"/>
    </row>
    <row r="5" spans="2:5">
      <c r="B5" s="49" t="s">
        <v>99</v>
      </c>
      <c r="C5">
        <v>15.2</v>
      </c>
      <c r="D5">
        <v>9.6999999999999993</v>
      </c>
      <c r="E5">
        <f>C5*D5</f>
        <v>147.43999999999997</v>
      </c>
    </row>
    <row r="6" spans="2:5">
      <c r="B6" s="49" t="s">
        <v>100</v>
      </c>
      <c r="C6">
        <v>9.8000000000000007</v>
      </c>
      <c r="D6">
        <v>9.6</v>
      </c>
      <c r="E6" s="49">
        <f t="shared" ref="E6:E9" si="0">C6*D6</f>
        <v>94.08</v>
      </c>
    </row>
    <row r="7" spans="2:5">
      <c r="B7" s="49" t="s">
        <v>101</v>
      </c>
      <c r="C7">
        <v>6</v>
      </c>
      <c r="D7">
        <v>3.7</v>
      </c>
      <c r="E7" s="49">
        <f t="shared" si="0"/>
        <v>22.200000000000003</v>
      </c>
    </row>
    <row r="8" spans="2:5">
      <c r="B8" s="49" t="s">
        <v>102</v>
      </c>
      <c r="C8">
        <v>10</v>
      </c>
      <c r="D8">
        <v>11.1</v>
      </c>
      <c r="E8" s="49">
        <f t="shared" si="0"/>
        <v>111</v>
      </c>
    </row>
    <row r="9" spans="2:5">
      <c r="B9" s="49" t="s">
        <v>98</v>
      </c>
      <c r="C9">
        <v>3.4</v>
      </c>
      <c r="D9">
        <v>2.7</v>
      </c>
      <c r="E9" s="49">
        <f t="shared" si="0"/>
        <v>9.18</v>
      </c>
    </row>
    <row r="10" spans="2:5">
      <c r="B10" s="49" t="s">
        <v>98</v>
      </c>
      <c r="C10">
        <v>4.0999999999999996</v>
      </c>
      <c r="D10">
        <v>4</v>
      </c>
      <c r="E10">
        <f>C10*D10</f>
        <v>16.399999999999999</v>
      </c>
    </row>
    <row r="11" spans="2:5">
      <c r="B11" s="49" t="s">
        <v>104</v>
      </c>
      <c r="C11">
        <v>4.0999999999999996</v>
      </c>
      <c r="D11">
        <v>4</v>
      </c>
      <c r="E11">
        <f>C11*D11</f>
        <v>16.399999999999999</v>
      </c>
    </row>
    <row r="12" spans="2:5">
      <c r="B12" s="49" t="s">
        <v>105</v>
      </c>
      <c r="C12">
        <v>2</v>
      </c>
      <c r="D12">
        <v>8.5</v>
      </c>
      <c r="E12">
        <f>C12*D12</f>
        <v>17</v>
      </c>
    </row>
    <row r="13" spans="2:5">
      <c r="B13" s="49" t="s">
        <v>106</v>
      </c>
      <c r="C13" s="49">
        <v>2</v>
      </c>
      <c r="D13" s="49">
        <v>8.5</v>
      </c>
      <c r="E13">
        <v>17</v>
      </c>
    </row>
    <row r="14" spans="2:5">
      <c r="E14" s="121">
        <f>SUM(E5:E13)</f>
        <v>450.69999999999993</v>
      </c>
    </row>
    <row r="15" spans="2:5">
      <c r="B15" s="49" t="s">
        <v>103</v>
      </c>
      <c r="C15">
        <v>10.3</v>
      </c>
      <c r="D15">
        <v>3.9</v>
      </c>
      <c r="E15" s="122">
        <f>C15*D15</f>
        <v>40.17</v>
      </c>
    </row>
    <row r="16" spans="2:5">
      <c r="E16" s="120">
        <f>SUM(E14:E15)</f>
        <v>490.86999999999995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590.27777777777783</v>
      </c>
      <c r="C2" s="4">
        <f t="shared" ref="C2:C9" si="2">B2*1.2</f>
        <v>708.33333333333337</v>
      </c>
      <c r="D2" s="4">
        <f t="shared" ref="D2:D9" si="3">C2*1.2</f>
        <v>850</v>
      </c>
      <c r="E2" s="5">
        <f t="shared" ref="E2:E9" si="4">R2</f>
        <v>3400000</v>
      </c>
      <c r="F2" s="4">
        <f t="shared" ref="F2:F9" si="5">ROUND((E2/B2),0)</f>
        <v>5760</v>
      </c>
      <c r="G2" s="4">
        <f t="shared" ref="G2:G9" si="6">ROUND((E2/C2),0)</f>
        <v>4800</v>
      </c>
      <c r="H2" s="4">
        <f t="shared" ref="H2:H9" si="7">ROUND((E2/D2),0)</f>
        <v>4000</v>
      </c>
      <c r="I2" s="4">
        <f t="shared" ref="I2:I9" si="8">T2</f>
        <v>0</v>
      </c>
      <c r="J2" s="4">
        <f t="shared" ref="J2:J9" si="9">U2</f>
        <v>0</v>
      </c>
      <c r="K2" s="49"/>
      <c r="L2" s="49"/>
      <c r="M2" s="49"/>
      <c r="N2" s="49"/>
      <c r="O2" s="49">
        <v>850</v>
      </c>
      <c r="P2" s="49">
        <f t="shared" ref="P2:P3" si="10">O2/1.2</f>
        <v>708.33333333333337</v>
      </c>
      <c r="Q2" s="49">
        <f t="shared" ref="Q2:Q9" si="11">P2/1.2</f>
        <v>590.27777777777783</v>
      </c>
      <c r="R2" s="2">
        <v>3400000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1083.3333333333335</v>
      </c>
      <c r="C3" s="4">
        <f t="shared" si="2"/>
        <v>1300.0000000000002</v>
      </c>
      <c r="D3" s="4">
        <f t="shared" si="3"/>
        <v>1560.0000000000002</v>
      </c>
      <c r="E3" s="5">
        <f t="shared" si="4"/>
        <v>7000000</v>
      </c>
      <c r="F3" s="4">
        <f t="shared" si="5"/>
        <v>6462</v>
      </c>
      <c r="G3" s="4">
        <f t="shared" si="6"/>
        <v>5385</v>
      </c>
      <c r="H3" s="4">
        <f t="shared" si="7"/>
        <v>4487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v>1300</v>
      </c>
      <c r="Q3" s="49">
        <f t="shared" si="11"/>
        <v>1083.3333333333335</v>
      </c>
      <c r="R3" s="2">
        <v>7000000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>O4/1.2</f>
        <v>0</v>
      </c>
      <c r="Q4" s="49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>O5/1.2</f>
        <v>0</v>
      </c>
      <c r="Q5" s="49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ref="P6:P7" si="12">O6/1.2</f>
        <v>0</v>
      </c>
      <c r="Q6" s="49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2"/>
        <v>0</v>
      </c>
      <c r="Q7" s="49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>O8/1.2</f>
        <v>0</v>
      </c>
      <c r="Q8" s="49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1"/>
        <v>0</v>
      </c>
      <c r="R9" s="2">
        <v>0</v>
      </c>
      <c r="S9" s="2"/>
      <c r="T9" s="2"/>
    </row>
    <row r="10" spans="1:35">
      <c r="A10" s="4">
        <f t="shared" ref="A2:A15" si="13">N10</f>
        <v>0</v>
      </c>
      <c r="B10" s="4">
        <f t="shared" ref="B2:B15" si="14">Q10</f>
        <v>0</v>
      </c>
      <c r="C10" s="4">
        <f t="shared" ref="C2:C15" si="15">B10*1.2</f>
        <v>0</v>
      </c>
      <c r="D10" s="4">
        <f t="shared" ref="D2:D15" si="16">C10*1.2</f>
        <v>0</v>
      </c>
      <c r="E10" s="5">
        <f t="shared" ref="E2:E15" si="17">R10</f>
        <v>0</v>
      </c>
      <c r="F10" s="4" t="e">
        <f t="shared" ref="F2:F15" si="18">ROUND((E10/B10),0)</f>
        <v>#DIV/0!</v>
      </c>
      <c r="G10" s="4" t="e">
        <f t="shared" ref="G2:G15" si="19">ROUND((E10/C10),0)</f>
        <v>#DIV/0!</v>
      </c>
      <c r="H10" s="4" t="e">
        <f t="shared" ref="H2:H15" si="20">ROUND((E10/D10),0)</f>
        <v>#DIV/0!</v>
      </c>
      <c r="I10" s="4">
        <f t="shared" ref="I2:I15" si="21">T10</f>
        <v>0</v>
      </c>
      <c r="J10" s="4">
        <f t="shared" ref="J2:J15" si="22">U10</f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ref="Q3:Q15" si="23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49"/>
      <c r="L11" s="49"/>
      <c r="M11" s="49"/>
      <c r="N11" s="49"/>
      <c r="O11" s="49">
        <v>0</v>
      </c>
      <c r="P11" s="49">
        <f>O11/1.2</f>
        <v>0</v>
      </c>
      <c r="Q11" s="49">
        <f t="shared" si="23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49"/>
      <c r="L12" s="49"/>
      <c r="M12" s="49"/>
      <c r="N12" s="49"/>
      <c r="O12" s="49">
        <v>0</v>
      </c>
      <c r="P12" s="49">
        <f t="shared" ref="P12:P13" si="24">O12/1.2</f>
        <v>0</v>
      </c>
      <c r="Q12" s="49">
        <f t="shared" si="23"/>
        <v>0</v>
      </c>
      <c r="R12" s="2">
        <v>0</v>
      </c>
      <c r="S12" s="2"/>
      <c r="V12" s="46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49"/>
      <c r="L13" s="49"/>
      <c r="M13" s="49"/>
      <c r="N13" s="49"/>
      <c r="O13" s="49">
        <v>0</v>
      </c>
      <c r="P13" s="49">
        <f t="shared" si="24"/>
        <v>0</v>
      </c>
      <c r="Q13" s="49">
        <f t="shared" si="23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23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23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D17" si="27">B16*1.2</f>
        <v>0</v>
      </c>
      <c r="D16" s="4">
        <f t="shared" si="27"/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7" si="32">T16</f>
        <v>0</v>
      </c>
      <c r="J16" s="4">
        <f t="shared" si="32"/>
        <v>0</v>
      </c>
      <c r="K16" s="49"/>
      <c r="L16" s="49"/>
      <c r="M16" s="49"/>
      <c r="N16" s="49"/>
      <c r="O16" s="49">
        <v>0</v>
      </c>
      <c r="P16" s="49">
        <f t="shared" ref="P16:P17" si="33">O16/1.2</f>
        <v>0</v>
      </c>
      <c r="Q16" s="49">
        <f t="shared" ref="Q16:Q17" si="34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K17" s="49"/>
      <c r="L17" s="49"/>
      <c r="M17" s="49"/>
      <c r="N17" s="49"/>
      <c r="O17" s="49">
        <v>0</v>
      </c>
      <c r="P17" s="49">
        <f t="shared" si="33"/>
        <v>0</v>
      </c>
      <c r="Q17" s="49">
        <f t="shared" si="34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ref="C18:D19" si="35">B18*1.2</f>
        <v>0</v>
      </c>
      <c r="D18" s="4">
        <f t="shared" si="35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ref="I18:J19" si="36">T18</f>
        <v>0</v>
      </c>
      <c r="J18" s="4">
        <f t="shared" si="36"/>
        <v>0</v>
      </c>
      <c r="K18" s="49"/>
      <c r="L18" s="49"/>
      <c r="M18" s="49"/>
      <c r="N18" s="49"/>
      <c r="O18" s="49">
        <v>0</v>
      </c>
      <c r="P18" s="49">
        <f>O18/1.2</f>
        <v>0</v>
      </c>
      <c r="Q18" s="49">
        <f t="shared" ref="Q18:Q19" si="37">P18/1.2</f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35"/>
        <v>0</v>
      </c>
      <c r="D19" s="4">
        <f t="shared" si="35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6"/>
        <v>0</v>
      </c>
      <c r="J19" s="4">
        <f t="shared" si="36"/>
        <v>0</v>
      </c>
      <c r="K19" s="49"/>
      <c r="L19" s="49"/>
      <c r="M19" s="49"/>
      <c r="N19" s="49"/>
      <c r="O19" s="49">
        <v>0</v>
      </c>
      <c r="P19" s="49">
        <f>O19/1.2</f>
        <v>0</v>
      </c>
      <c r="Q19" s="49">
        <f t="shared" si="37"/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K16" sqref="K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2024-09-02T11:17:28Z</dcterms:modified>
</cp:coreProperties>
</file>