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D6ABBDEF-EC8C-461E-8645-3AF8FA1C7CC0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1" l="1"/>
  <c r="C10" i="1"/>
  <c r="C11" i="1" s="1"/>
  <c r="C12" i="1" s="1"/>
  <c r="C13" i="1" s="1"/>
  <c r="C8" i="1"/>
  <c r="C6" i="1"/>
  <c r="C5" i="1"/>
  <c r="C14" i="1" s="1"/>
  <c r="I40" i="1"/>
  <c r="H40" i="1"/>
  <c r="A40" i="1"/>
  <c r="I39" i="1"/>
  <c r="H39" i="1"/>
  <c r="A39" i="1"/>
  <c r="E8" i="1"/>
  <c r="E7" i="1"/>
  <c r="B20" i="1"/>
  <c r="F6" i="1"/>
  <c r="E6" i="1"/>
  <c r="C15" i="1" l="1"/>
  <c r="C17" i="1" s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C18" i="1" l="1"/>
  <c r="C21" i="1"/>
  <c r="C19" i="1"/>
  <c r="G40" i="1"/>
  <c r="B12" i="1"/>
  <c r="B13" i="1" s="1"/>
  <c r="B15" i="1" s="1"/>
  <c r="C37" i="1"/>
  <c r="C36" i="1"/>
  <c r="C35" i="1"/>
  <c r="B17" i="1" l="1"/>
  <c r="B18" i="1" s="1"/>
  <c r="K39" i="1"/>
  <c r="I31" i="1"/>
  <c r="B21" i="1" l="1"/>
  <c r="B19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<sst xmlns="http://schemas.openxmlformats.org/spreadsheetml/2006/main" count="30" uniqueCount="28">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</sst>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294171</xdr:colOff>
      <xdr:row>42</xdr:row>
      <xdr:rowOff>122809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4398B8-6175-4E9F-B0B6-34B1BB171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8571" cy="81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8C61DF-D083-4A58-A9F3-BDD7FEC77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765916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20244</xdr:colOff>
      <xdr:row>43</xdr:row>
      <xdr:rowOff>144038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7605F4-FD6C-49E3-9D27-F0D2E5BB5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554644" cy="8335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294171</xdr:colOff>
      <xdr:row>42</xdr:row>
      <xdr:rowOff>46619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E7148-60E0-4660-8A8D-5DD84CCEC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8571" cy="804761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31</xdr:col>
      <xdr:colOff>410908</xdr:colOff>
      <xdr:row>41</xdr:row>
      <xdr:rowOff>105720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854D75-6330-4E58-A0E2-13B0DBE6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143000"/>
          <a:ext cx="9554908" cy="6773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E8" sqref="E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26</v>
      </c>
      <c r="C2" s="27" t="s">
        <v>27</v>
      </c>
      <c r="D2" s="7"/>
      <c r="E2" t="s">
        <v>13</v>
      </c>
    </row>
    <row r="3" spans="1:17" ht="16.5" x14ac:dyDescent="0.3">
      <c r="A3" s="16" t="s">
        <v>0</v>
      </c>
      <c r="B3" s="28">
        <v>18000</v>
      </c>
      <c r="C3" s="17">
        <v>18500</v>
      </c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2800</v>
      </c>
      <c r="C4" s="17">
        <v>2800</v>
      </c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15200</v>
      </c>
      <c r="C5" s="17">
        <f>C3-C4</f>
        <v>15700</v>
      </c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>
        <f>C4</f>
        <v>2800</v>
      </c>
      <c r="D6" s="10"/>
      <c r="E6">
        <f>86.98*10.764</f>
        <v>936.25271999999995</v>
      </c>
      <c r="F6" s="3">
        <f>E6*1.1</f>
        <v>1029.8779919999999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>
        <v>0</v>
      </c>
      <c r="D7" s="42"/>
      <c r="E7">
        <f>3.41*10.764</f>
        <v>36.705239999999996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>
        <f>C9-C7</f>
        <v>60</v>
      </c>
      <c r="D8" s="42"/>
      <c r="E8">
        <f>SUM(E6:E7)</f>
        <v>972.95795999999996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>
        <v>60</v>
      </c>
      <c r="D9" s="42"/>
      <c r="F9" s="51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>
        <f>90*C7/C9</f>
        <v>0</v>
      </c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>
        <f>C10%</f>
        <v>0</v>
      </c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>
        <f>C6*C11</f>
        <v>0</v>
      </c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2800</v>
      </c>
      <c r="C13" s="21">
        <f>C6-C12</f>
        <v>2800</v>
      </c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15200</v>
      </c>
      <c r="C14" s="17">
        <f>C5</f>
        <v>15700</v>
      </c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18000</v>
      </c>
      <c r="C15" s="17">
        <f>C14+C13</f>
        <v>18500</v>
      </c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973</v>
      </c>
      <c r="C16" s="38">
        <v>973</v>
      </c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17514000</v>
      </c>
      <c r="C17" s="23">
        <f>C15*C16</f>
        <v>18000500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B17*0.98</f>
        <v>17163720</v>
      </c>
      <c r="C18" s="23">
        <f>C17*0.98</f>
        <v>17640490</v>
      </c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14011200</v>
      </c>
      <c r="C19" s="23">
        <f>C17*0.8</f>
        <v>14400400</v>
      </c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1030*B4</f>
        <v>2884000</v>
      </c>
      <c r="C20" s="17">
        <f>1030*C4</f>
        <v>2884000</v>
      </c>
      <c r="D20" s="10"/>
      <c r="E20" s="6"/>
      <c r="F20" s="5"/>
    </row>
    <row r="21" spans="1:14" ht="16.5" x14ac:dyDescent="0.3">
      <c r="A21" s="19" t="s">
        <v>16</v>
      </c>
      <c r="B21" s="24">
        <f>B17*0.03/12</f>
        <v>43785</v>
      </c>
      <c r="C21" s="39">
        <f>C17*0.03/12</f>
        <v>45001.25</v>
      </c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945</v>
      </c>
      <c r="C27" s="8"/>
      <c r="D27" s="8"/>
      <c r="E27" s="8">
        <v>15800000</v>
      </c>
      <c r="F27" s="10">
        <f t="shared" ref="F27:F33" si="0">E27/B27</f>
        <v>16719.576719576718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458</v>
      </c>
      <c r="C28" s="8"/>
      <c r="D28" s="8"/>
      <c r="E28" s="8">
        <v>8400000</v>
      </c>
      <c r="F28" s="10">
        <f t="shared" si="0"/>
        <v>18340.611353711789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322</v>
      </c>
      <c r="C29" s="8"/>
      <c r="D29" s="8"/>
      <c r="E29" s="10">
        <v>5496000</v>
      </c>
      <c r="F29" s="10">
        <f t="shared" si="0"/>
        <v>17068.322981366458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1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1" x14ac:dyDescent="0.25">
      <c r="C35" t="e">
        <f t="shared" ref="C35:C41" si="2">B35/A35</f>
        <v>#DIV/0!</v>
      </c>
      <c r="D35">
        <v>875000</v>
      </c>
      <c r="E35">
        <v>30000</v>
      </c>
      <c r="F35">
        <f>E35+D35+B35</f>
        <v>905000</v>
      </c>
      <c r="G35" t="e">
        <f>F35/A35</f>
        <v>#DIV/0!</v>
      </c>
      <c r="H35" s="6" t="e">
        <f>F35/#REF!</f>
        <v>#REF!</v>
      </c>
    </row>
    <row r="36" spans="1:11" x14ac:dyDescent="0.25">
      <c r="A36">
        <v>322</v>
      </c>
      <c r="B36" s="7">
        <v>5239000</v>
      </c>
      <c r="C36">
        <f t="shared" si="2"/>
        <v>16270.186335403727</v>
      </c>
      <c r="D36">
        <v>882000</v>
      </c>
      <c r="E36">
        <v>30000</v>
      </c>
      <c r="F36">
        <f>E36+D36+B36</f>
        <v>6151000</v>
      </c>
      <c r="G36">
        <f>F36/A36</f>
        <v>19102.484472049691</v>
      </c>
      <c r="H36" s="6" t="e">
        <f>F36/#REF!</f>
        <v>#REF!</v>
      </c>
    </row>
    <row r="37" spans="1:11" x14ac:dyDescent="0.25">
      <c r="A37">
        <v>288</v>
      </c>
      <c r="B37" s="7">
        <v>4497000</v>
      </c>
      <c r="C37">
        <f t="shared" si="2"/>
        <v>15614.583333333334</v>
      </c>
      <c r="G37" t="e">
        <f>F37/#REF!</f>
        <v>#REF!</v>
      </c>
    </row>
    <row r="38" spans="1:11" ht="15.75" x14ac:dyDescent="0.25">
      <c r="A38" s="48">
        <v>322</v>
      </c>
      <c r="B38" s="49">
        <v>5353000</v>
      </c>
      <c r="C38" s="50">
        <f t="shared" si="2"/>
        <v>16624.223602484471</v>
      </c>
      <c r="D38" s="50">
        <v>899500</v>
      </c>
      <c r="E38" s="50">
        <v>30000</v>
      </c>
      <c r="F38" s="50">
        <f>E38+D38+B38</f>
        <v>6282500</v>
      </c>
      <c r="G38" s="50">
        <f>F38/A38</f>
        <v>19510.869565217392</v>
      </c>
    </row>
    <row r="39" spans="1:11" ht="15.75" x14ac:dyDescent="0.25">
      <c r="A39" s="30">
        <f>113.94*10.764</f>
        <v>1226.4501599999999</v>
      </c>
      <c r="B39" s="7">
        <v>18277000</v>
      </c>
      <c r="C39">
        <f t="shared" si="2"/>
        <v>14902.358527149609</v>
      </c>
      <c r="H39">
        <f>A39/1.1</f>
        <v>1114.9546909090907</v>
      </c>
      <c r="I39">
        <f>B39/H39</f>
        <v>16392.594379864571</v>
      </c>
      <c r="K39" s="6">
        <f>B15/I40</f>
        <v>1.0732184190568788</v>
      </c>
    </row>
    <row r="40" spans="1:11" ht="15.75" x14ac:dyDescent="0.25">
      <c r="A40" s="30">
        <f>113.94*10.764</f>
        <v>1226.4501599999999</v>
      </c>
      <c r="B40" s="49">
        <v>18700000</v>
      </c>
      <c r="C40" s="50">
        <f t="shared" si="2"/>
        <v>15247.256358138517</v>
      </c>
      <c r="D40" s="50">
        <v>1194000</v>
      </c>
      <c r="E40" s="50">
        <v>30000</v>
      </c>
      <c r="F40" s="50">
        <f>E40+D40+B40</f>
        <v>19924000</v>
      </c>
      <c r="G40" s="50">
        <f>F40/A40</f>
        <v>16245.258592489403</v>
      </c>
      <c r="H40">
        <f>A40/1.1</f>
        <v>1114.9546909090907</v>
      </c>
      <c r="I40">
        <f>B40/H40</f>
        <v>16771.98199395237</v>
      </c>
    </row>
    <row r="41" spans="1:11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1" ht="15.75" x14ac:dyDescent="0.25">
      <c r="A42" s="30"/>
    </row>
    <row r="43" spans="1:11" ht="15.75" x14ac:dyDescent="0.25">
      <c r="A43" s="30"/>
    </row>
    <row r="44" spans="1:11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F7" workbookViewId="0">
      <selection activeCell="Q7" sqref="Q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2024-09-02T06:07:21Z</dcterms:modified>
</cp:coreProperties>
</file>