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adar (W)\Yogesh Jivanlal Lakhani\1203-Mohid Heights\"/>
    </mc:Choice>
  </mc:AlternateContent>
  <xr:revisionPtr revIDLastSave="0" documentId="13_ncr:1_{C83A7031-7855-4235-962F-DA5700B9E8A6}" xr6:coauthVersionLast="36" xr6:coauthVersionMax="36" xr10:uidLastSave="{00000000-0000-0000-0000-000000000000}"/>
  <bookViews>
    <workbookView xWindow="0" yWindow="0" windowWidth="28800" windowHeight="12105" activeTab="1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5" i="4" l="1"/>
  <c r="Q15" i="4" s="1"/>
  <c r="B15" i="4" s="1"/>
  <c r="C15" i="4" s="1"/>
  <c r="D15" i="4" s="1"/>
  <c r="J15" i="4"/>
  <c r="I15" i="4"/>
  <c r="E15" i="4"/>
  <c r="H15" i="4" s="1"/>
  <c r="A15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Q11" i="4"/>
  <c r="J11" i="4"/>
  <c r="I11" i="4"/>
  <c r="E11" i="4"/>
  <c r="G11" i="4" s="1"/>
  <c r="B11" i="4"/>
  <c r="C11" i="4" s="1"/>
  <c r="D11" i="4" s="1"/>
  <c r="H11" i="4" s="1"/>
  <c r="A11" i="4"/>
  <c r="Q10" i="4"/>
  <c r="B10" i="4" s="1"/>
  <c r="C10" i="4" s="1"/>
  <c r="J10" i="4"/>
  <c r="I10" i="4"/>
  <c r="E10" i="4"/>
  <c r="A10" i="4"/>
  <c r="Q9" i="4"/>
  <c r="J9" i="4"/>
  <c r="I9" i="4"/>
  <c r="E9" i="4"/>
  <c r="B9" i="4"/>
  <c r="F9" i="4" s="1"/>
  <c r="A9" i="4"/>
  <c r="P8" i="4"/>
  <c r="J8" i="4"/>
  <c r="I8" i="4"/>
  <c r="E8" i="4"/>
  <c r="H8" i="4" s="1"/>
  <c r="B8" i="4"/>
  <c r="C8" i="4" s="1"/>
  <c r="D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J6" i="4"/>
  <c r="I6" i="4"/>
  <c r="E6" i="4"/>
  <c r="A6" i="4"/>
  <c r="Q5" i="4"/>
  <c r="J5" i="4"/>
  <c r="I5" i="4"/>
  <c r="E5" i="4"/>
  <c r="H5" i="4" s="1"/>
  <c r="B5" i="4"/>
  <c r="C5" i="4" s="1"/>
  <c r="D5" i="4" s="1"/>
  <c r="A5" i="4"/>
  <c r="Q4" i="4"/>
  <c r="J4" i="4"/>
  <c r="I4" i="4"/>
  <c r="E4" i="4"/>
  <c r="B4" i="4"/>
  <c r="C4" i="4" s="1"/>
  <c r="D4" i="4" s="1"/>
  <c r="H4" i="4" s="1"/>
  <c r="A4" i="4"/>
  <c r="Q3" i="4"/>
  <c r="B3" i="4" s="1"/>
  <c r="C3" i="4" s="1"/>
  <c r="J3" i="4"/>
  <c r="I3" i="4"/>
  <c r="E3" i="4"/>
  <c r="F3" i="4" s="1"/>
  <c r="A3" i="4"/>
  <c r="P2" i="4"/>
  <c r="Q2" i="4" s="1"/>
  <c r="B2" i="4" s="1"/>
  <c r="C2" i="4" s="1"/>
  <c r="J2" i="4"/>
  <c r="I2" i="4"/>
  <c r="E2" i="4"/>
  <c r="A2" i="4"/>
  <c r="G2" i="4" l="1"/>
  <c r="D2" i="4"/>
  <c r="H2" i="4" s="1"/>
  <c r="G4" i="4"/>
  <c r="H7" i="4"/>
  <c r="D10" i="4"/>
  <c r="G10" i="4"/>
  <c r="H12" i="4"/>
  <c r="F2" i="4"/>
  <c r="D3" i="4"/>
  <c r="H3" i="4" s="1"/>
  <c r="G3" i="4"/>
  <c r="F10" i="4"/>
  <c r="H13" i="4"/>
  <c r="F6" i="4"/>
  <c r="C6" i="4"/>
  <c r="H14" i="4"/>
  <c r="F5" i="4"/>
  <c r="F7" i="4"/>
  <c r="F8" i="4"/>
  <c r="C9" i="4"/>
  <c r="H10" i="4"/>
  <c r="F12" i="4"/>
  <c r="F13" i="4"/>
  <c r="F14" i="4"/>
  <c r="F15" i="4"/>
  <c r="F4" i="4"/>
  <c r="G5" i="4"/>
  <c r="G7" i="4"/>
  <c r="G8" i="4"/>
  <c r="F11" i="4"/>
  <c r="G12" i="4"/>
  <c r="G13" i="4"/>
  <c r="G14" i="4"/>
  <c r="G15" i="4"/>
  <c r="R19" i="4"/>
  <c r="D9" i="4" l="1"/>
  <c r="H9" i="4" s="1"/>
  <c r="G9" i="4"/>
  <c r="D6" i="4"/>
  <c r="H6" i="4" s="1"/>
  <c r="G6" i="4"/>
  <c r="U6" i="4" s="1"/>
  <c r="I27" i="4"/>
  <c r="I20" i="4" l="1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<sst xmlns="http://schemas.openxmlformats.org/spreadsheetml/2006/main" count="27" uniqueCount="24">
  <si>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</si>
  <si>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</si>
  <si>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</si>
  <si>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</si>
  <si>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</si>
  <si>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</si>
  <si>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</si>
  <si>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</si>
  <si>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</si>
  <si>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</si>
  <si>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</si>
  <si>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</si>
  <si>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</si>
  <si>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</si>
  <si>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rate</t>
  </si>
  <si>
    <t>fmv</t>
  </si>
  <si>
    <t>30.01.23</t>
  </si>
  <si>
    <t>rate on bua as on 2018</t>
  </si>
  <si>
    <t>yoc - 2009 = approx</t>
  </si>
  <si>
    <t>25000 to 28000 on carpet area</t>
  </si>
  <si>
    <t>ca=previous</t>
  </si>
  <si>
    <t>ca= current</t>
  </si>
  <si>
    <t>ca - main</t>
  </si>
  <si>
    <t xml:space="preserve"> Flat No. 1202, 12th Floor, Mohid Heights, RTO ROad, Ambivali, Andheri West, Mumbai,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</si>
</sst>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1" fillId="4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447675</xdr:colOff>
      <xdr:row>17</xdr:row>
      <xdr:rowOff>104775</xdr:rowOff>
    </xdr:from>
    <xdr:to>
      <xdr:col>32</xdr:col>
      <xdr:colOff>353348</xdr:colOff>
      <xdr:row>55</xdr:row>
      <xdr:rowOff>29575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1207D8-6BCF-40CA-B85C-C60748261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34900" y="3914775"/>
          <a:ext cx="6611273" cy="71638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D87EA1-95BD-44FC-82D7-C09B488AD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F655B9-3DD8-41B8-8338-94E8F6A06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477508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3C9852-1C27-45B4-A176-4363450BA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11908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22D5B6-8ECF-4DCA-8151-AB845E64E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448929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264656-4AFA-4BF0-84B8-C36A1959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83329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51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F7D387-3006-476F-96BE-FEEBCE6C1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9858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409575</xdr:colOff>
      <xdr:row>44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53DD39-C2A0-4F83-ABE3-A6665ACA5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087975" cy="8143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5A7E40-A39E-43E7-B2E4-5CB25F03E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0318F9-EA9D-4ABD-9DAD-DE3C88A28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opLeftCell="F1" zoomScaleNormal="100" workbookViewId="0">
      <selection activeCell="I6" sqref="I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729.16666666666674</v>
      </c>
      <c r="C2" s="4">
        <f>B2*1.2</f>
        <v>875.00000000000011</v>
      </c>
      <c r="D2" s="4">
        <f t="shared" ref="D2:D15" si="2">C2*1.2</f>
        <v>1050</v>
      </c>
      <c r="E2" s="5">
        <f t="shared" ref="E2:E15" si="3">R2</f>
        <v>20000000</v>
      </c>
      <c r="F2" s="10">
        <f t="shared" ref="F2:F15" si="4">ROUND((E2/B2),0)</f>
        <v>27429</v>
      </c>
      <c r="G2" s="15">
        <f t="shared" ref="G2:G15" si="5">ROUND((E2/C2),0)</f>
        <v>22857</v>
      </c>
      <c r="H2" s="10">
        <f t="shared" ref="H2:H15" si="6">ROUND((E2/D2),0)</f>
        <v>19048</v>
      </c>
      <c r="I2" s="4" t="e">
        <f>#REF!</f>
        <v>#REF!</v>
      </c>
      <c r="J2" s="4">
        <f t="shared" ref="J2:J15" si="7">S2</f>
        <v>0</v>
      </c>
      <c r="O2">
        <v>1050</v>
      </c>
      <c r="P2">
        <f t="shared" ref="P2:Q8" si="8">O2/1.2</f>
        <v>875</v>
      </c>
      <c r="Q2">
        <f t="shared" si="8"/>
        <v>729.16666666666674</v>
      </c>
      <c r="R2" s="2">
        <v>20000000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708.33333333333337</v>
      </c>
      <c r="C3" s="4">
        <f t="shared" ref="C3:C15" si="9">B3*1.2</f>
        <v>850</v>
      </c>
      <c r="D3" s="4">
        <f t="shared" si="2"/>
        <v>1020</v>
      </c>
      <c r="E3" s="5">
        <f t="shared" si="3"/>
        <v>17500000</v>
      </c>
      <c r="F3" s="10">
        <f t="shared" si="4"/>
        <v>24706</v>
      </c>
      <c r="G3" s="16">
        <f t="shared" si="5"/>
        <v>20588</v>
      </c>
      <c r="H3" s="10">
        <f t="shared" si="6"/>
        <v>17157</v>
      </c>
      <c r="I3" s="4" t="e">
        <f>#REF!</f>
        <v>#REF!</v>
      </c>
      <c r="J3" s="4">
        <f t="shared" si="7"/>
        <v>0</v>
      </c>
      <c r="O3">
        <v>0</v>
      </c>
      <c r="P3">
        <v>850</v>
      </c>
      <c r="Q3">
        <f t="shared" si="8"/>
        <v>708.33333333333337</v>
      </c>
      <c r="R3" s="2">
        <v>17500000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883.33333333333337</v>
      </c>
      <c r="C4" s="4">
        <f t="shared" si="9"/>
        <v>1060</v>
      </c>
      <c r="D4" s="4">
        <f t="shared" si="2"/>
        <v>1272</v>
      </c>
      <c r="E4" s="5">
        <f t="shared" si="3"/>
        <v>22000000</v>
      </c>
      <c r="F4" s="10">
        <f t="shared" si="4"/>
        <v>24906</v>
      </c>
      <c r="G4" s="15">
        <f t="shared" si="5"/>
        <v>20755</v>
      </c>
      <c r="H4" s="10">
        <f t="shared" si="6"/>
        <v>17296</v>
      </c>
      <c r="I4" s="4" t="e">
        <f>#REF!</f>
        <v>#REF!</v>
      </c>
      <c r="J4" s="4">
        <f t="shared" si="7"/>
        <v>0</v>
      </c>
      <c r="O4">
        <v>0</v>
      </c>
      <c r="P4">
        <v>1060</v>
      </c>
      <c r="Q4">
        <f t="shared" si="8"/>
        <v>883.33333333333337</v>
      </c>
      <c r="R4" s="2">
        <v>22000000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512.5</v>
      </c>
      <c r="C5" s="4">
        <f t="shared" si="9"/>
        <v>615</v>
      </c>
      <c r="D5" s="4">
        <f t="shared" si="2"/>
        <v>738</v>
      </c>
      <c r="E5" s="5">
        <f t="shared" si="3"/>
        <v>12800000</v>
      </c>
      <c r="F5" s="10">
        <f t="shared" si="4"/>
        <v>24976</v>
      </c>
      <c r="G5" s="10">
        <f t="shared" si="5"/>
        <v>20813</v>
      </c>
      <c r="H5" s="10">
        <f t="shared" si="6"/>
        <v>17344</v>
      </c>
      <c r="I5" s="4" t="e">
        <f>#REF!</f>
        <v>#REF!</v>
      </c>
      <c r="J5" s="4">
        <f t="shared" si="7"/>
        <v>0</v>
      </c>
      <c r="O5">
        <v>0</v>
      </c>
      <c r="P5">
        <v>615</v>
      </c>
      <c r="Q5">
        <f t="shared" si="8"/>
        <v>512.5</v>
      </c>
      <c r="R5" s="2">
        <v>12800000</v>
      </c>
      <c r="S5" s="8"/>
      <c r="T5" s="8"/>
    </row>
    <row r="6" spans="1:21" x14ac:dyDescent="0.25">
      <c r="A6" s="4">
        <f t="shared" si="0"/>
        <v>0</v>
      </c>
      <c r="B6" s="4">
        <f t="shared" si="1"/>
        <v>1027.8723</v>
      </c>
      <c r="C6" s="4">
        <f t="shared" si="9"/>
        <v>1233.44676</v>
      </c>
      <c r="D6" s="4">
        <f t="shared" si="2"/>
        <v>1480.1361119999999</v>
      </c>
      <c r="E6" s="5">
        <f t="shared" si="3"/>
        <v>20500000</v>
      </c>
      <c r="F6" s="10">
        <f t="shared" si="4"/>
        <v>19944</v>
      </c>
      <c r="G6" s="16">
        <f t="shared" si="5"/>
        <v>16620</v>
      </c>
      <c r="H6" s="10">
        <f t="shared" si="6"/>
        <v>13850</v>
      </c>
      <c r="I6" s="4" t="e">
        <f>#REF!</f>
        <v>#REF!</v>
      </c>
      <c r="J6" s="4" t="str">
        <f t="shared" si="7"/>
        <v>30.01.23</v>
      </c>
      <c r="O6">
        <v>0</v>
      </c>
      <c r="P6">
        <f>114.59*10.764</f>
        <v>1233.44676</v>
      </c>
      <c r="Q6">
        <f t="shared" si="8"/>
        <v>1027.8723</v>
      </c>
      <c r="R6" s="2">
        <v>20500000</v>
      </c>
      <c r="S6" s="8" t="s">
        <v>16</v>
      </c>
      <c r="T6" s="8"/>
      <c r="U6">
        <f>G6*1.2</f>
        <v>19944</v>
      </c>
    </row>
    <row r="7" spans="1:21" x14ac:dyDescent="0.25">
      <c r="A7" s="4">
        <f t="shared" si="0"/>
        <v>0</v>
      </c>
      <c r="B7" s="4">
        <f t="shared" si="1"/>
        <v>700.19820000000004</v>
      </c>
      <c r="C7" s="4">
        <f t="shared" si="9"/>
        <v>840.23784000000001</v>
      </c>
      <c r="D7" s="4">
        <f t="shared" si="2"/>
        <v>1008.285408</v>
      </c>
      <c r="E7" s="5">
        <f t="shared" si="3"/>
        <v>10300000</v>
      </c>
      <c r="F7" s="10">
        <f t="shared" si="4"/>
        <v>14710</v>
      </c>
      <c r="G7" s="16">
        <f t="shared" si="5"/>
        <v>12258</v>
      </c>
      <c r="H7" s="10">
        <f t="shared" si="6"/>
        <v>10215</v>
      </c>
      <c r="I7" s="4" t="e">
        <f>#REF!</f>
        <v>#REF!</v>
      </c>
      <c r="J7" s="4">
        <f t="shared" si="7"/>
        <v>0</v>
      </c>
      <c r="O7">
        <v>0</v>
      </c>
      <c r="P7">
        <f>78.06*10.764</f>
        <v>840.23784000000001</v>
      </c>
      <c r="Q7">
        <f t="shared" si="8"/>
        <v>700.19820000000004</v>
      </c>
      <c r="R7" s="2">
        <v>10300000</v>
      </c>
      <c r="S7" s="8"/>
      <c r="T7" s="8"/>
    </row>
    <row r="8" spans="1:21" x14ac:dyDescent="0.25">
      <c r="A8" s="4">
        <f t="shared" si="0"/>
        <v>0</v>
      </c>
      <c r="B8" s="4">
        <f t="shared" si="1"/>
        <v>520</v>
      </c>
      <c r="C8" s="4">
        <f t="shared" si="9"/>
        <v>624</v>
      </c>
      <c r="D8" s="4">
        <f t="shared" si="2"/>
        <v>748.8</v>
      </c>
      <c r="E8" s="5">
        <f t="shared" si="3"/>
        <v>20100000</v>
      </c>
      <c r="F8" s="10">
        <f t="shared" si="4"/>
        <v>38654</v>
      </c>
      <c r="G8" s="10">
        <f t="shared" si="5"/>
        <v>32212</v>
      </c>
      <c r="H8" s="10">
        <f t="shared" si="6"/>
        <v>26843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520</v>
      </c>
      <c r="R8" s="2">
        <v>20100000</v>
      </c>
      <c r="S8" s="8"/>
      <c r="T8" s="8"/>
    </row>
    <row r="9" spans="1:21" x14ac:dyDescent="0.25">
      <c r="A9" s="4">
        <f t="shared" si="0"/>
        <v>0</v>
      </c>
      <c r="B9" s="4">
        <f t="shared" si="1"/>
        <v>875</v>
      </c>
      <c r="C9" s="4">
        <f t="shared" si="9"/>
        <v>1050</v>
      </c>
      <c r="D9" s="4">
        <f t="shared" si="2"/>
        <v>1260</v>
      </c>
      <c r="E9" s="5">
        <f t="shared" si="3"/>
        <v>30000000</v>
      </c>
      <c r="F9" s="10">
        <f t="shared" si="4"/>
        <v>34286</v>
      </c>
      <c r="G9" s="10">
        <f t="shared" si="5"/>
        <v>28571</v>
      </c>
      <c r="H9" s="10">
        <f t="shared" si="6"/>
        <v>23810</v>
      </c>
      <c r="I9" s="4" t="e">
        <f>#REF!</f>
        <v>#REF!</v>
      </c>
      <c r="J9" s="4">
        <f t="shared" si="7"/>
        <v>0</v>
      </c>
      <c r="O9">
        <v>0</v>
      </c>
      <c r="P9">
        <v>1050</v>
      </c>
      <c r="Q9">
        <f t="shared" ref="Q9:Q15" si="10">P9/1.2</f>
        <v>875</v>
      </c>
      <c r="R9" s="2">
        <v>30000000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915.83333333333337</v>
      </c>
      <c r="C10" s="4">
        <f t="shared" si="9"/>
        <v>1099</v>
      </c>
      <c r="D10" s="4">
        <f t="shared" si="2"/>
        <v>1318.8</v>
      </c>
      <c r="E10" s="5">
        <f t="shared" si="3"/>
        <v>28300000</v>
      </c>
      <c r="F10" s="10">
        <f t="shared" si="4"/>
        <v>30901</v>
      </c>
      <c r="G10" s="15">
        <f t="shared" si="5"/>
        <v>25751</v>
      </c>
      <c r="H10" s="10">
        <f t="shared" si="6"/>
        <v>21459</v>
      </c>
      <c r="I10" s="4" t="e">
        <f>#REF!</f>
        <v>#REF!</v>
      </c>
      <c r="J10" s="4">
        <f t="shared" si="7"/>
        <v>0</v>
      </c>
      <c r="O10">
        <v>0</v>
      </c>
      <c r="P10">
        <v>1099</v>
      </c>
      <c r="Q10">
        <f t="shared" si="10"/>
        <v>915.83333333333337</v>
      </c>
      <c r="R10" s="2">
        <v>28300000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833.33333333333337</v>
      </c>
      <c r="C11" s="4">
        <f t="shared" si="9"/>
        <v>1000</v>
      </c>
      <c r="D11" s="4">
        <f t="shared" si="2"/>
        <v>1200</v>
      </c>
      <c r="E11" s="5">
        <f t="shared" si="3"/>
        <v>25000000</v>
      </c>
      <c r="F11" s="10">
        <f t="shared" si="4"/>
        <v>30000</v>
      </c>
      <c r="G11" s="15">
        <f t="shared" si="5"/>
        <v>25000</v>
      </c>
      <c r="H11" s="10">
        <f t="shared" si="6"/>
        <v>20833</v>
      </c>
      <c r="I11" s="4" t="e">
        <f>#REF!</f>
        <v>#REF!</v>
      </c>
      <c r="J11" s="4">
        <f t="shared" si="7"/>
        <v>0</v>
      </c>
      <c r="O11">
        <v>0</v>
      </c>
      <c r="P11">
        <v>1000</v>
      </c>
      <c r="Q11">
        <f t="shared" si="10"/>
        <v>833.33333333333337</v>
      </c>
      <c r="R11" s="2">
        <v>25000000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ref="P12:P15" si="11">O12/1.2</f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si="10"/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10" t="e">
        <f t="shared" si="4"/>
        <v>#DIV/0!</v>
      </c>
      <c r="G14" s="10" t="e">
        <f t="shared" si="5"/>
        <v>#DIV/0!</v>
      </c>
      <c r="H14" s="4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11"/>
        <v>0</v>
      </c>
      <c r="Q14">
        <f t="shared" si="10"/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2"/>
        <v>0</v>
      </c>
      <c r="E15" s="5">
        <f t="shared" si="3"/>
        <v>0</v>
      </c>
      <c r="F15" s="10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 t="e">
        <f>#REF!</f>
        <v>#REF!</v>
      </c>
      <c r="J15" s="4">
        <f t="shared" si="7"/>
        <v>0</v>
      </c>
      <c r="O15">
        <v>0</v>
      </c>
      <c r="P15">
        <f t="shared" si="11"/>
        <v>0</v>
      </c>
      <c r="Q15">
        <f t="shared" si="10"/>
        <v>0</v>
      </c>
      <c r="R15" s="2">
        <v>0</v>
      </c>
      <c r="S15" s="8"/>
      <c r="T15" s="8"/>
    </row>
    <row r="17" spans="7:24" x14ac:dyDescent="0.25">
      <c r="H17" t="s">
        <v>23</v>
      </c>
    </row>
    <row r="18" spans="7:24" x14ac:dyDescent="0.25">
      <c r="H18" t="s">
        <v>13</v>
      </c>
      <c r="I18">
        <v>960</v>
      </c>
    </row>
    <row r="19" spans="7:24" x14ac:dyDescent="0.25">
      <c r="H19" t="s">
        <v>14</v>
      </c>
      <c r="I19">
        <v>23000</v>
      </c>
      <c r="Q19" t="s">
        <v>20</v>
      </c>
      <c r="R19">
        <f>698+44</f>
        <v>742</v>
      </c>
    </row>
    <row r="20" spans="7:24" x14ac:dyDescent="0.25">
      <c r="H20" t="s">
        <v>15</v>
      </c>
      <c r="I20">
        <f>I19*I18</f>
        <v>22080000</v>
      </c>
      <c r="Q20" t="s">
        <v>21</v>
      </c>
      <c r="R20">
        <v>741</v>
      </c>
    </row>
    <row r="21" spans="7:24" x14ac:dyDescent="0.25">
      <c r="Q21" t="s">
        <v>22</v>
      </c>
      <c r="R21">
        <v>861</v>
      </c>
    </row>
    <row r="22" spans="7:24" x14ac:dyDescent="0.25">
      <c r="G22" s="6"/>
      <c r="H22" s="6"/>
    </row>
    <row r="23" spans="7:24" x14ac:dyDescent="0.25">
      <c r="I23" t="s">
        <v>18</v>
      </c>
    </row>
    <row r="24" spans="7:24" x14ac:dyDescent="0.25">
      <c r="O24" t="s">
        <v>19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I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>
        <v>22699200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I27">
        <f>I26/I18</f>
        <v>23645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abSelected="1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3" sqref="B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2024-10-22T06:43:34Z</dcterms:modified>
</cp:coreProperties>
</file>