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Yogesh Jivanlal Lakhani\002-Gokul Angan\"/>
    </mc:Choice>
  </mc:AlternateContent>
  <xr:revisionPtr revIDLastSave="0" documentId="13_ncr:1_{2386DC4E-AAFF-47C3-A164-A5F124F5E6C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36" i="4" l="1"/>
  <c r="O38" i="4" l="1"/>
  <c r="O37" i="4"/>
  <c r="O35" i="4"/>
  <c r="O30" i="4"/>
  <c r="O31" i="4"/>
  <c r="O32" i="4"/>
  <c r="O33" i="4"/>
  <c r="O34" i="4"/>
  <c r="O29" i="4"/>
  <c r="P7" i="4" l="1"/>
  <c r="Q7" i="4" s="1"/>
  <c r="N21" i="4" l="1"/>
  <c r="P8" i="4" l="1"/>
  <c r="Q8" i="4" s="1"/>
  <c r="Q6" i="4"/>
  <c r="Q5" i="4"/>
  <c r="Q4" i="4"/>
  <c r="Q3" i="4"/>
  <c r="Q2" i="4"/>
  <c r="P12" i="4" l="1"/>
  <c r="Q12" i="4" s="1"/>
  <c r="P11" i="4"/>
  <c r="Q11" i="4" s="1"/>
  <c r="Q10" i="4"/>
  <c r="P10" i="4"/>
  <c r="P9" i="4"/>
  <c r="Q9" i="4" s="1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<sst xmlns="http://schemas.openxmlformats.org/spreadsheetml/2006/main" count="25" uniqueCount="22">
  <si>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</si>
  <si>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</si>
  <si>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</si>
  <si>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</si>
  <si>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</si>
  <si>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</si>
  <si>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</si>
  <si>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</si>
  <si>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</si>
  <si>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</si>
  <si>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</si>
  <si>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</si>
  <si>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</si>
  <si>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</si>
  <si>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</si>
  <si>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</si>
  <si>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08.07.2024</t>
  </si>
  <si>
    <t>01.07.2024</t>
  </si>
  <si>
    <t>Flat No. 002, Ground Floor, Wing - B, Gokul Aangan Building No 6 CHSL, Krishna township , Ambari Road, Village - Diwanman, Vasai Road West</t>
  </si>
  <si>
    <t>water lodging problem</t>
  </si>
  <si>
    <t>30 to 35 lakhs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</si>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</sst>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666750</xdr:colOff>
      <xdr:row>17</xdr:row>
      <xdr:rowOff>19050</xdr:rowOff>
    </xdr:from>
    <xdr:to>
      <xdr:col>28</xdr:col>
      <xdr:colOff>1017</xdr:colOff>
      <xdr:row>51</xdr:row>
      <xdr:rowOff>105691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4DFF81-0F80-4843-B073-7F22C50AA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05975" y="3829050"/>
          <a:ext cx="7287642" cy="6563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29791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CBFC98-234F-440C-B1A2-209D7E51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7165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58370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B1D76D-4EC7-4894-AB31-E8183D8CA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90500"/>
          <a:ext cx="8907118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51</xdr:row>
      <xdr:rowOff>115512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D79C45-DAE4-45F6-B36B-7D371129E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303FE-87C6-43CB-99E1-B83C62AA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C33AB2-E1C7-4332-91FD-F6283A223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55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9DA743-9A1C-4DCF-8CFB-30B755415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9172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topLeftCell="C1" zoomScaleNormal="100" workbookViewId="0">
      <selection activeCell="N21" sqref="N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5" width="10.5703125" customWidth="1"/>
    <col min="16" max="16" width="8.28515625" customWidth="1"/>
    <col min="17" max="17" width="10.7109375" customWidth="1"/>
    <col min="18" max="18" width="16" customWidth="1"/>
    <col min="19" max="19" width="7.42578125" customWidth="1"/>
    <col min="24" max="24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437.5</v>
      </c>
      <c r="C2" s="4">
        <f>B2*1.2</f>
        <v>525</v>
      </c>
      <c r="D2" s="4">
        <f t="shared" ref="D2:D13" si="2">C2*1.2</f>
        <v>630</v>
      </c>
      <c r="E2" s="5">
        <f t="shared" ref="E2:E13" si="3">R2</f>
        <v>4500000</v>
      </c>
      <c r="F2" s="10">
        <f t="shared" ref="F2:F13" si="4">ROUND((E2/B2),0)</f>
        <v>10286</v>
      </c>
      <c r="G2" s="13">
        <f t="shared" ref="G2:G13" si="5">ROUND((E2/C2),0)</f>
        <v>8571</v>
      </c>
      <c r="H2" s="13">
        <f t="shared" ref="H2:H13" si="6">ROUND((E2/D2),0)</f>
        <v>7143</v>
      </c>
      <c r="I2" s="4" t="e">
        <f>#REF!</f>
        <v>#REF!</v>
      </c>
      <c r="J2" s="4">
        <f t="shared" ref="J2:J13" si="7">S2</f>
        <v>0</v>
      </c>
      <c r="O2">
        <v>0</v>
      </c>
      <c r="P2">
        <v>525</v>
      </c>
      <c r="Q2">
        <f t="shared" ref="Q2:Q8" si="8">P2/1.2</f>
        <v>437.5</v>
      </c>
      <c r="R2" s="2">
        <v>4500000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375</v>
      </c>
      <c r="C3" s="4">
        <f t="shared" ref="C3:C15" si="9">B3*1.2</f>
        <v>450</v>
      </c>
      <c r="D3" s="4">
        <f t="shared" si="2"/>
        <v>540</v>
      </c>
      <c r="E3" s="5">
        <f t="shared" si="3"/>
        <v>3800000</v>
      </c>
      <c r="F3" s="10">
        <f t="shared" si="4"/>
        <v>10133</v>
      </c>
      <c r="G3" s="13">
        <f t="shared" si="5"/>
        <v>8444</v>
      </c>
      <c r="H3" s="13">
        <f t="shared" si="6"/>
        <v>7037</v>
      </c>
      <c r="I3" s="4" t="e">
        <f>#REF!</f>
        <v>#REF!</v>
      </c>
      <c r="J3" s="4">
        <f t="shared" si="7"/>
        <v>0</v>
      </c>
      <c r="O3">
        <v>0</v>
      </c>
      <c r="P3">
        <v>450</v>
      </c>
      <c r="Q3">
        <f t="shared" si="8"/>
        <v>375</v>
      </c>
      <c r="R3" s="2">
        <v>3800000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375</v>
      </c>
      <c r="C4" s="4">
        <f t="shared" si="9"/>
        <v>450</v>
      </c>
      <c r="D4" s="4">
        <f t="shared" si="2"/>
        <v>540</v>
      </c>
      <c r="E4" s="5">
        <f t="shared" si="3"/>
        <v>3000000</v>
      </c>
      <c r="F4" s="10">
        <f t="shared" si="4"/>
        <v>8000</v>
      </c>
      <c r="G4" s="10">
        <f t="shared" si="5"/>
        <v>6667</v>
      </c>
      <c r="H4" s="10">
        <f t="shared" si="6"/>
        <v>5556</v>
      </c>
      <c r="I4" s="4" t="e">
        <f>#REF!</f>
        <v>#REF!</v>
      </c>
      <c r="J4" s="4">
        <f t="shared" si="7"/>
        <v>0</v>
      </c>
      <c r="O4">
        <v>0</v>
      </c>
      <c r="P4">
        <v>450</v>
      </c>
      <c r="Q4">
        <f t="shared" si="8"/>
        <v>375</v>
      </c>
      <c r="R4" s="2">
        <v>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437.5</v>
      </c>
      <c r="C5" s="4">
        <f t="shared" si="9"/>
        <v>525</v>
      </c>
      <c r="D5" s="4">
        <f t="shared" si="2"/>
        <v>630</v>
      </c>
      <c r="E5" s="5">
        <f t="shared" si="3"/>
        <v>3650000</v>
      </c>
      <c r="F5" s="10">
        <f t="shared" si="4"/>
        <v>8343</v>
      </c>
      <c r="G5" s="13">
        <f t="shared" si="5"/>
        <v>6952</v>
      </c>
      <c r="H5" s="13">
        <f t="shared" si="6"/>
        <v>5794</v>
      </c>
      <c r="I5" s="4" t="e">
        <f>#REF!</f>
        <v>#REF!</v>
      </c>
      <c r="J5" s="4" t="str">
        <f t="shared" si="7"/>
        <v>08.07.2024</v>
      </c>
      <c r="O5">
        <v>0</v>
      </c>
      <c r="P5">
        <v>525</v>
      </c>
      <c r="Q5">
        <f t="shared" si="8"/>
        <v>437.5</v>
      </c>
      <c r="R5" s="2">
        <v>3650000</v>
      </c>
      <c r="S5" s="8" t="s">
        <v>16</v>
      </c>
      <c r="T5" s="8"/>
    </row>
    <row r="6" spans="1:20" x14ac:dyDescent="0.25">
      <c r="A6" s="4">
        <f t="shared" si="0"/>
        <v>0</v>
      </c>
      <c r="B6" s="4">
        <f t="shared" si="1"/>
        <v>344.16666666666669</v>
      </c>
      <c r="C6" s="4">
        <f t="shared" si="9"/>
        <v>413</v>
      </c>
      <c r="D6" s="4">
        <f t="shared" si="2"/>
        <v>495.59999999999997</v>
      </c>
      <c r="E6" s="5">
        <f t="shared" si="3"/>
        <v>3000000</v>
      </c>
      <c r="F6" s="10">
        <f t="shared" si="4"/>
        <v>8717</v>
      </c>
      <c r="G6" s="13">
        <f t="shared" si="5"/>
        <v>7264</v>
      </c>
      <c r="H6" s="13">
        <f t="shared" si="6"/>
        <v>6053</v>
      </c>
      <c r="I6" s="4" t="e">
        <f>#REF!</f>
        <v>#REF!</v>
      </c>
      <c r="J6" s="4" t="str">
        <f t="shared" si="7"/>
        <v>01.07.2024</v>
      </c>
      <c r="O6">
        <v>0</v>
      </c>
      <c r="P6">
        <v>413</v>
      </c>
      <c r="Q6">
        <f t="shared" si="8"/>
        <v>344.16666666666669</v>
      </c>
      <c r="R6" s="2">
        <v>3000000</v>
      </c>
      <c r="S6" s="8" t="s">
        <v>17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ref="P7" si="10">O7/1.2</f>
        <v>0</v>
      </c>
      <c r="Q7">
        <f t="shared" ref="Q7" si="11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8" si="12">O8/1.2</f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3">O9/1.2</f>
        <v>0</v>
      </c>
      <c r="Q9">
        <f t="shared" ref="Q9:Q12" si="14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3"/>
        <v>0</v>
      </c>
      <c r="Q10">
        <f t="shared" si="14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3"/>
        <v>0</v>
      </c>
      <c r="Q11">
        <f t="shared" si="14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ref="Q13" si="16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7">C14*1.2</f>
        <v>0</v>
      </c>
      <c r="E14" s="5">
        <f t="shared" ref="E14:E15" si="18">R14</f>
        <v>0</v>
      </c>
      <c r="F14" s="10" t="e">
        <f t="shared" ref="F14:F15" si="19">ROUND((E14/B14),0)</f>
        <v>#DIV/0!</v>
      </c>
      <c r="G14" s="10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7"/>
        <v>0</v>
      </c>
      <c r="E15" s="5">
        <f t="shared" si="18"/>
        <v>0</v>
      </c>
      <c r="F15" s="10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8"/>
      <c r="T15" s="8"/>
    </row>
    <row r="17" spans="7:24" x14ac:dyDescent="0.25">
      <c r="I17" t="s">
        <v>18</v>
      </c>
    </row>
    <row r="18" spans="7:24" x14ac:dyDescent="0.25">
      <c r="N18">
        <v>2</v>
      </c>
    </row>
    <row r="19" spans="7:24" x14ac:dyDescent="0.25">
      <c r="J19" t="s">
        <v>13</v>
      </c>
      <c r="N19">
        <v>540</v>
      </c>
    </row>
    <row r="20" spans="7:24" x14ac:dyDescent="0.25">
      <c r="J20" t="s">
        <v>14</v>
      </c>
      <c r="N20">
        <v>6500</v>
      </c>
    </row>
    <row r="21" spans="7:24" x14ac:dyDescent="0.25">
      <c r="J21" t="s">
        <v>15</v>
      </c>
      <c r="N21">
        <f>N20*N19</f>
        <v>3510000</v>
      </c>
    </row>
    <row r="22" spans="7:24" x14ac:dyDescent="0.25">
      <c r="G22" s="6"/>
      <c r="H22" s="6"/>
    </row>
    <row r="24" spans="7:24" x14ac:dyDescent="0.25">
      <c r="P24" s="11"/>
      <c r="X24" s="11"/>
    </row>
    <row r="25" spans="7:24" x14ac:dyDescent="0.25">
      <c r="N25" t="s">
        <v>20</v>
      </c>
      <c r="P25" s="11"/>
      <c r="X25" s="11"/>
    </row>
    <row r="26" spans="7:24" x14ac:dyDescent="0.25">
      <c r="J26" t="s">
        <v>19</v>
      </c>
      <c r="P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 t="s">
        <v>21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J29">
        <v>8.9</v>
      </c>
      <c r="N29">
        <v>15.9</v>
      </c>
      <c r="O29">
        <f>N29*J29</f>
        <v>141.51000000000002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>
        <v>4.2</v>
      </c>
      <c r="N30">
        <v>2.8</v>
      </c>
      <c r="O30">
        <f t="shared" ref="O30:O34" si="25">N30*J30</f>
        <v>11.76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>
        <v>4</v>
      </c>
      <c r="N31">
        <v>5.4</v>
      </c>
      <c r="O31">
        <f t="shared" si="25"/>
        <v>21.6</v>
      </c>
      <c r="P31" s="11"/>
      <c r="Q31" s="11"/>
      <c r="R31" s="11"/>
      <c r="S31" s="6"/>
      <c r="T31" s="11"/>
      <c r="U31" s="11"/>
      <c r="V31" s="11"/>
      <c r="W31" s="11"/>
      <c r="X31" s="11"/>
    </row>
    <row r="32" spans="7:24" x14ac:dyDescent="0.25">
      <c r="J32">
        <v>3.8</v>
      </c>
      <c r="N32">
        <v>2.9</v>
      </c>
      <c r="O32">
        <f t="shared" si="25"/>
        <v>11.02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0" x14ac:dyDescent="0.25">
      <c r="J33">
        <v>13.5</v>
      </c>
      <c r="N33">
        <v>9.4</v>
      </c>
      <c r="O33">
        <f t="shared" si="25"/>
        <v>126.9</v>
      </c>
      <c r="Q33" s="11"/>
      <c r="R33" s="11"/>
    </row>
    <row r="34" spans="10:20" x14ac:dyDescent="0.25">
      <c r="J34">
        <v>7.2</v>
      </c>
      <c r="N34">
        <v>12.2</v>
      </c>
      <c r="O34">
        <f t="shared" si="25"/>
        <v>87.84</v>
      </c>
      <c r="Q34" s="11"/>
      <c r="R34" s="11"/>
      <c r="T34" s="6"/>
    </row>
    <row r="35" spans="10:20" x14ac:dyDescent="0.25">
      <c r="O35">
        <f>SUM(O29:O34)</f>
        <v>400.63</v>
      </c>
      <c r="P35" s="11"/>
      <c r="Q35" s="11"/>
      <c r="R35" s="11"/>
      <c r="S35" s="6"/>
    </row>
    <row r="36" spans="10:20" x14ac:dyDescent="0.25">
      <c r="J36">
        <f>N19/O35</f>
        <v>1.3478770935776152</v>
      </c>
      <c r="O36">
        <v>10000</v>
      </c>
    </row>
    <row r="37" spans="10:20" x14ac:dyDescent="0.25">
      <c r="O37">
        <f>O36*O35</f>
        <v>4006300</v>
      </c>
    </row>
    <row r="38" spans="10:20" x14ac:dyDescent="0.25">
      <c r="O38">
        <f>O37/540</f>
        <v>7419.0740740740739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2024-10-14T12:37:58Z</dcterms:modified>
</cp:coreProperties>
</file>