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August 2024\Brijesh Dinesh Mehta  - SBI\"/>
    </mc:Choice>
  </mc:AlternateContent>
  <xr:revisionPtr revIDLastSave="0" documentId="13_ncr:1_{7B8E0D9E-0B11-48E1-90F8-8C3AD1991E50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V9" i="19" l="1"/>
  <c r="T9" i="16"/>
  <c r="T15" i="15"/>
  <c r="G32" i="4"/>
  <c r="W31" i="4" l="1"/>
  <c r="P9" i="4" l="1"/>
  <c r="B9" i="4" s="1"/>
  <c r="C9" i="4" s="1"/>
  <c r="D9" i="4" s="1"/>
  <c r="J9" i="4"/>
  <c r="I9" i="4"/>
  <c r="E9" i="4"/>
  <c r="A9" i="4"/>
  <c r="P8" i="4"/>
  <c r="B8" i="4" s="1"/>
  <c r="C8" i="4" s="1"/>
  <c r="D8" i="4" s="1"/>
  <c r="J8" i="4"/>
  <c r="I8" i="4"/>
  <c r="E8" i="4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9" i="4" l="1"/>
  <c r="H8" i="4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Q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<sst xmlns="http://schemas.openxmlformats.org/spreadsheetml/2006/main" count="49" uniqueCount="43">
  <si>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</si>
  <si>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</si>
  <si>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</si>
  <si>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</si>
  <si>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</si>
  <si>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</si>
  <si>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</si>
  <si>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</si>
  <si>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</si>
  <si>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</si>
  <si>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</si>
  <si>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</si>
  <si>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</si>
  <si>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</si>
  <si>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</si>
  <si>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</si>
  <si>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</si>
  <si>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</si>
  <si>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</si>
  <si>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</si>
  <si>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</si>
  <si>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</si>
  <si>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</si>
  <si>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</si>
  <si>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</si>
  <si>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</si>
  <si>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</si>
  <si>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</si>
  <si>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</si>
  <si>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</si>
  <si>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</si>
  <si>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</si>
  <si>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</si>
  <si>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</si>
  <si>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</si>
  <si>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</si>
  <si>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</si>
  <si>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</si>
  <si>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</si>
  <si>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 xml:space="preserve"> State Bank of India ( RACPC- Chinchpokli ) - Brijesh Dinesh Mehta And Brijesh DInesh Mehta</t>
  </si>
  <si>
    <t>Agree CA</t>
  </si>
  <si>
    <t>As per OC</t>
  </si>
  <si>
    <t>FMV / 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</si>
</sst>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306034</xdr:colOff>
      <xdr:row>37</xdr:row>
      <xdr:rowOff>172394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C591F6-8EC5-4023-8790-1835AE595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40434" cy="676369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1</xdr:row>
      <xdr:rowOff>152400</xdr:rowOff>
    </xdr:from>
    <xdr:to>
      <xdr:col>16</xdr:col>
      <xdr:colOff>20276</xdr:colOff>
      <xdr:row>47</xdr:row>
      <xdr:rowOff>172676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FDF1EA-19D8-440E-A5BB-047706803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0600" y="342900"/>
          <a:ext cx="8783276" cy="878327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420094</xdr:colOff>
      <xdr:row>48</xdr:row>
      <xdr:rowOff>163197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43B2D9-1DD9-42EE-B598-186F81ACE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125694" cy="91166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353665</xdr:colOff>
      <xdr:row>42</xdr:row>
      <xdr:rowOff>172431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1C8362-E0A4-4FD9-B10D-C40D1DF0C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88065" cy="703043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220297</xdr:colOff>
      <xdr:row>37</xdr:row>
      <xdr:rowOff>29536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86DE9E-11AC-4613-8143-C802B7CB5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54697" cy="688753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239349</xdr:colOff>
      <xdr:row>40</xdr:row>
      <xdr:rowOff>143885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585EBF-00D0-428A-AD5F-7F835D4B7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73749" cy="724001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182191</xdr:colOff>
      <xdr:row>44</xdr:row>
      <xdr:rowOff>181984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CD907E-44C4-45B6-A5FC-4B6B2B443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16591" cy="723048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210770</xdr:colOff>
      <xdr:row>35</xdr:row>
      <xdr:rowOff>96194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93EC48-8562-444F-B7B1-793BB8C13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45170" cy="676369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86928</xdr:colOff>
      <xdr:row>37</xdr:row>
      <xdr:rowOff>115273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5DFA97-71D3-4C77-8E88-CBB245BD1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21328" cy="697327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134560</xdr:colOff>
      <xdr:row>37</xdr:row>
      <xdr:rowOff>48589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F01DAC-FB7E-4A39-A8DF-12234B471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68960" cy="690658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325086</xdr:colOff>
      <xdr:row>47</xdr:row>
      <xdr:rowOff>48855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C51E2F-7CCD-471D-9092-E041E6666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59486" cy="88118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9" zoomScaleNormal="100" workbookViewId="0">
      <selection activeCell="Y43" sqref="Y4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1688</v>
      </c>
      <c r="C3" s="4">
        <f>B3*1.2</f>
        <v>2025.6</v>
      </c>
      <c r="D3" s="4">
        <f t="shared" ref="D3:D14" si="2">C3*1.2</f>
        <v>2430.7199999999998</v>
      </c>
      <c r="E3" s="5">
        <f t="shared" ref="E3:E14" si="3">R3</f>
        <v>32400000</v>
      </c>
      <c r="F3" s="9">
        <f t="shared" ref="F3:F14" si="4">ROUND((E3/B3),0)</f>
        <v>19194</v>
      </c>
      <c r="G3" s="9">
        <f t="shared" ref="G3:G14" si="5">ROUND((E3/C3),0)</f>
        <v>15995</v>
      </c>
      <c r="H3" s="9">
        <f t="shared" ref="H3:H14" si="6">ROUND((E3/D3),0)</f>
        <v>13329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1688</v>
      </c>
      <c r="R3" s="2">
        <v>32400000</v>
      </c>
    </row>
    <row r="4" spans="1:20" x14ac:dyDescent="0.25">
      <c r="A4" s="4">
        <f t="shared" ref="A4:A9" si="9">N4</f>
        <v>0</v>
      </c>
      <c r="B4" s="4">
        <f t="shared" ref="B4:B9" si="10">Q4</f>
        <v>1282</v>
      </c>
      <c r="C4" s="4">
        <f t="shared" ref="C4:C9" si="11">B4*1.2</f>
        <v>1538.3999999999999</v>
      </c>
      <c r="D4" s="4">
        <f t="shared" ref="D4:D9" si="12">C4*1.2</f>
        <v>1846.0799999999997</v>
      </c>
      <c r="E4" s="5">
        <f t="shared" ref="E4:E9" si="13">R4</f>
        <v>41500000</v>
      </c>
      <c r="F4" s="9">
        <f t="shared" ref="F4:F9" si="14">ROUND((E4/B4),0)</f>
        <v>32371</v>
      </c>
      <c r="G4" s="9">
        <f t="shared" ref="G4:G9" si="15">ROUND((E4/C4),0)</f>
        <v>26976</v>
      </c>
      <c r="H4" s="9">
        <f t="shared" ref="H4:H9" si="16">ROUND((E4/D4),0)</f>
        <v>22480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1282</v>
      </c>
      <c r="R4" s="2">
        <v>41500000</v>
      </c>
    </row>
    <row r="5" spans="1:20" x14ac:dyDescent="0.25">
      <c r="A5" s="4">
        <f t="shared" si="9"/>
        <v>0</v>
      </c>
      <c r="B5" s="4">
        <f t="shared" si="10"/>
        <v>2020</v>
      </c>
      <c r="C5" s="4">
        <f t="shared" si="11"/>
        <v>2424</v>
      </c>
      <c r="D5" s="4">
        <f t="shared" si="12"/>
        <v>2908.7999999999997</v>
      </c>
      <c r="E5" s="5">
        <f t="shared" si="13"/>
        <v>57500000</v>
      </c>
      <c r="F5" s="9">
        <f t="shared" si="14"/>
        <v>28465</v>
      </c>
      <c r="G5" s="9">
        <f t="shared" si="15"/>
        <v>23721</v>
      </c>
      <c r="H5" s="9">
        <f t="shared" si="16"/>
        <v>19768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2020</v>
      </c>
      <c r="R5" s="2">
        <v>57500000</v>
      </c>
    </row>
    <row r="6" spans="1:20" x14ac:dyDescent="0.25">
      <c r="A6" s="4">
        <f t="shared" si="9"/>
        <v>0</v>
      </c>
      <c r="B6" s="4">
        <f t="shared" si="10"/>
        <v>846</v>
      </c>
      <c r="C6" s="4">
        <f t="shared" si="11"/>
        <v>1015.1999999999999</v>
      </c>
      <c r="D6" s="4">
        <f t="shared" si="12"/>
        <v>1218.2399999999998</v>
      </c>
      <c r="E6" s="5">
        <f t="shared" si="13"/>
        <v>22500000</v>
      </c>
      <c r="F6" s="9">
        <f t="shared" si="14"/>
        <v>26596</v>
      </c>
      <c r="G6" s="9">
        <f t="shared" si="15"/>
        <v>22163</v>
      </c>
      <c r="H6" s="9">
        <f t="shared" si="16"/>
        <v>18469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v>846</v>
      </c>
      <c r="R6" s="2">
        <v>22500000</v>
      </c>
    </row>
    <row r="7" spans="1:20" x14ac:dyDescent="0.25">
      <c r="A7" s="4">
        <f t="shared" si="9"/>
        <v>0</v>
      </c>
      <c r="B7" s="4">
        <f t="shared" si="10"/>
        <v>3668</v>
      </c>
      <c r="C7" s="4">
        <f t="shared" si="11"/>
        <v>4401.5999999999995</v>
      </c>
      <c r="D7" s="4">
        <f t="shared" si="12"/>
        <v>5281.9199999999992</v>
      </c>
      <c r="E7" s="5">
        <f t="shared" si="13"/>
        <v>35100000</v>
      </c>
      <c r="F7" s="9">
        <f t="shared" si="14"/>
        <v>9569</v>
      </c>
      <c r="G7" s="9">
        <f t="shared" si="15"/>
        <v>7974</v>
      </c>
      <c r="H7" s="9">
        <f t="shared" si="16"/>
        <v>6645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v>3668</v>
      </c>
      <c r="R7" s="2">
        <v>35100000</v>
      </c>
    </row>
    <row r="8" spans="1:20" x14ac:dyDescent="0.25">
      <c r="A8" s="4">
        <f t="shared" si="9"/>
        <v>0</v>
      </c>
      <c r="B8" s="4">
        <f t="shared" si="10"/>
        <v>2020</v>
      </c>
      <c r="C8" s="4">
        <f t="shared" si="11"/>
        <v>2424</v>
      </c>
      <c r="D8" s="4">
        <f t="shared" si="12"/>
        <v>2908.7999999999997</v>
      </c>
      <c r="E8" s="5">
        <f t="shared" si="13"/>
        <v>48000000</v>
      </c>
      <c r="F8" s="44">
        <f t="shared" si="14"/>
        <v>23762</v>
      </c>
      <c r="G8" s="9">
        <f t="shared" si="15"/>
        <v>19802</v>
      </c>
      <c r="H8" s="9">
        <f t="shared" si="16"/>
        <v>16502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v>2020</v>
      </c>
      <c r="R8" s="2">
        <v>48000000</v>
      </c>
    </row>
    <row r="9" spans="1:20" x14ac:dyDescent="0.25">
      <c r="A9" s="4">
        <f t="shared" si="9"/>
        <v>0</v>
      </c>
      <c r="B9" s="4">
        <f t="shared" si="10"/>
        <v>1152</v>
      </c>
      <c r="C9" s="4">
        <f t="shared" si="11"/>
        <v>1382.3999999999999</v>
      </c>
      <c r="D9" s="4">
        <f t="shared" si="12"/>
        <v>1658.8799999999999</v>
      </c>
      <c r="E9" s="5">
        <f t="shared" si="13"/>
        <v>32200000</v>
      </c>
      <c r="F9" s="9">
        <f t="shared" si="14"/>
        <v>27951</v>
      </c>
      <c r="G9" s="9">
        <f t="shared" si="15"/>
        <v>23293</v>
      </c>
      <c r="H9" s="9">
        <f t="shared" si="16"/>
        <v>19411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v>1152</v>
      </c>
      <c r="R9" s="2">
        <v>32200000</v>
      </c>
    </row>
    <row r="10" spans="1:20" x14ac:dyDescent="0.25">
      <c r="A10" s="4">
        <f t="shared" si="0"/>
        <v>0</v>
      </c>
      <c r="B10" s="4">
        <f t="shared" si="1"/>
        <v>1183</v>
      </c>
      <c r="C10" s="4">
        <f t="shared" ref="C10:C14" si="19">B10*1.2</f>
        <v>1419.6</v>
      </c>
      <c r="D10" s="4">
        <f t="shared" si="2"/>
        <v>1703.5199999999998</v>
      </c>
      <c r="E10" s="5">
        <f t="shared" si="3"/>
        <v>27750000</v>
      </c>
      <c r="F10" s="44">
        <f t="shared" si="4"/>
        <v>23457</v>
      </c>
      <c r="G10" s="9">
        <f t="shared" si="5"/>
        <v>19548</v>
      </c>
      <c r="H10" s="9">
        <f t="shared" si="6"/>
        <v>16290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v>1183</v>
      </c>
      <c r="R10" s="2">
        <v>27750000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19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19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0">N13</f>
        <v>0</v>
      </c>
      <c r="B13" s="4">
        <f t="shared" ref="B13" si="21">Q13</f>
        <v>0</v>
      </c>
      <c r="C13" s="4">
        <f t="shared" ref="C13" si="22">B13*1.2</f>
        <v>0</v>
      </c>
      <c r="D13" s="4">
        <f t="shared" ref="D13" si="23">C13*1.2</f>
        <v>0</v>
      </c>
      <c r="E13" s="5">
        <f t="shared" ref="E13" si="24">R13</f>
        <v>0</v>
      </c>
      <c r="F13" s="9" t="e">
        <f t="shared" ref="F13" si="25">ROUND((E13/B13),0)</f>
        <v>#DIV/0!</v>
      </c>
      <c r="G13" s="9" t="e">
        <f t="shared" ref="G13" si="26">ROUND((E13/C13),0)</f>
        <v>#DIV/0!</v>
      </c>
      <c r="H13" s="9" t="e">
        <f t="shared" ref="H13" si="27">ROUND((E13/D13),0)</f>
        <v>#DIV/0!</v>
      </c>
      <c r="I13" s="4" t="e">
        <f>#REF!</f>
        <v>#REF!</v>
      </c>
      <c r="J13" s="4">
        <f t="shared" ref="J13" si="28">S13</f>
        <v>0</v>
      </c>
      <c r="O13">
        <v>0</v>
      </c>
      <c r="P13">
        <f t="shared" ref="P13" si="29">O13/1.2</f>
        <v>0</v>
      </c>
      <c r="Q13">
        <f t="shared" ref="Q13" si="30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1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36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1">N16</f>
        <v>0</v>
      </c>
      <c r="B16" s="4">
        <f t="shared" ref="B16:B28" si="32">Q16</f>
        <v>900</v>
      </c>
      <c r="C16" s="4">
        <f>B16*1.2</f>
        <v>1080</v>
      </c>
      <c r="D16" s="4">
        <f t="shared" ref="D16:D28" si="33">C16*1.2</f>
        <v>1296</v>
      </c>
      <c r="E16" s="5">
        <f t="shared" ref="E16:E28" si="34">R16</f>
        <v>24000000</v>
      </c>
      <c r="F16" s="44">
        <f t="shared" ref="F16:F28" si="35">ROUND((E16/B16),0)</f>
        <v>26667</v>
      </c>
      <c r="G16" s="9">
        <f t="shared" ref="G16:G28" si="36">ROUND((E16/C16),0)</f>
        <v>22222</v>
      </c>
      <c r="H16" s="9">
        <f t="shared" ref="H16:H28" si="37">ROUND((E16/D16),0)</f>
        <v>18519</v>
      </c>
      <c r="I16" s="4" t="e">
        <f>#REF!</f>
        <v>#REF!</v>
      </c>
      <c r="J16" s="4">
        <f t="shared" ref="J16:J28" si="38">S16</f>
        <v>0</v>
      </c>
      <c r="O16">
        <v>0</v>
      </c>
      <c r="P16">
        <f t="shared" ref="P16:Q28" si="39">O16/1.2</f>
        <v>0</v>
      </c>
      <c r="Q16">
        <v>900</v>
      </c>
      <c r="R16" s="2">
        <v>24000000</v>
      </c>
    </row>
    <row r="17" spans="1:24" x14ac:dyDescent="0.25">
      <c r="A17" s="4">
        <f t="shared" si="31"/>
        <v>0</v>
      </c>
      <c r="B17" s="4">
        <f t="shared" si="32"/>
        <v>485</v>
      </c>
      <c r="C17" s="4">
        <f t="shared" ref="C17:C28" si="40">B17*1.2</f>
        <v>582</v>
      </c>
      <c r="D17" s="4">
        <f t="shared" si="33"/>
        <v>698.4</v>
      </c>
      <c r="E17" s="5">
        <f t="shared" si="34"/>
        <v>12000000</v>
      </c>
      <c r="F17" s="9">
        <f t="shared" si="35"/>
        <v>24742</v>
      </c>
      <c r="G17" s="9">
        <f t="shared" si="36"/>
        <v>20619</v>
      </c>
      <c r="H17" s="9">
        <f t="shared" si="37"/>
        <v>17182</v>
      </c>
      <c r="I17" s="4" t="e">
        <f>#REF!</f>
        <v>#REF!</v>
      </c>
      <c r="J17" s="4">
        <f t="shared" si="38"/>
        <v>0</v>
      </c>
      <c r="O17">
        <v>0</v>
      </c>
      <c r="P17">
        <f t="shared" si="39"/>
        <v>0</v>
      </c>
      <c r="Q17">
        <v>485</v>
      </c>
      <c r="R17" s="2">
        <v>12000000</v>
      </c>
    </row>
    <row r="18" spans="1:24" x14ac:dyDescent="0.25">
      <c r="A18" s="4">
        <f t="shared" si="31"/>
        <v>0</v>
      </c>
      <c r="B18" s="4">
        <f t="shared" si="32"/>
        <v>765</v>
      </c>
      <c r="C18" s="4">
        <f t="shared" si="40"/>
        <v>918</v>
      </c>
      <c r="D18" s="4">
        <f t="shared" si="33"/>
        <v>1101.5999999999999</v>
      </c>
      <c r="E18" s="5">
        <f t="shared" si="34"/>
        <v>25000000</v>
      </c>
      <c r="F18" s="9">
        <f t="shared" si="35"/>
        <v>32680</v>
      </c>
      <c r="G18" s="9">
        <f t="shared" si="36"/>
        <v>27233</v>
      </c>
      <c r="H18" s="9">
        <f t="shared" si="37"/>
        <v>22694</v>
      </c>
      <c r="I18" s="4" t="e">
        <f>#REF!</f>
        <v>#REF!</v>
      </c>
      <c r="J18" s="4">
        <f t="shared" si="38"/>
        <v>0</v>
      </c>
      <c r="O18">
        <v>0</v>
      </c>
      <c r="P18">
        <f t="shared" si="39"/>
        <v>0</v>
      </c>
      <c r="Q18">
        <v>765</v>
      </c>
      <c r="R18" s="2">
        <v>25000000</v>
      </c>
    </row>
    <row r="19" spans="1:24" x14ac:dyDescent="0.25">
      <c r="A19" s="4">
        <f t="shared" si="31"/>
        <v>0</v>
      </c>
      <c r="B19" s="4">
        <f t="shared" si="32"/>
        <v>833.33333333333337</v>
      </c>
      <c r="C19" s="4">
        <f t="shared" si="40"/>
        <v>1000</v>
      </c>
      <c r="D19" s="4">
        <f t="shared" si="33"/>
        <v>1200</v>
      </c>
      <c r="E19" s="5">
        <f t="shared" si="34"/>
        <v>25000000</v>
      </c>
      <c r="F19" s="44">
        <f t="shared" si="35"/>
        <v>30000</v>
      </c>
      <c r="G19" s="9">
        <f t="shared" si="36"/>
        <v>25000</v>
      </c>
      <c r="H19" s="9">
        <f t="shared" si="37"/>
        <v>20833</v>
      </c>
      <c r="I19" s="4" t="e">
        <f>#REF!</f>
        <v>#REF!</v>
      </c>
      <c r="J19" s="4">
        <f t="shared" si="38"/>
        <v>0</v>
      </c>
      <c r="O19">
        <v>0</v>
      </c>
      <c r="P19">
        <v>1000</v>
      </c>
      <c r="Q19">
        <f t="shared" si="39"/>
        <v>833.33333333333337</v>
      </c>
      <c r="R19" s="2">
        <v>25000000</v>
      </c>
    </row>
    <row r="20" spans="1:24" x14ac:dyDescent="0.25">
      <c r="A20" s="4">
        <f t="shared" si="31"/>
        <v>0</v>
      </c>
      <c r="B20" s="4">
        <f t="shared" si="32"/>
        <v>1500</v>
      </c>
      <c r="C20" s="4">
        <f t="shared" si="40"/>
        <v>1800</v>
      </c>
      <c r="D20" s="4">
        <f t="shared" si="33"/>
        <v>2160</v>
      </c>
      <c r="E20" s="5">
        <f t="shared" si="34"/>
        <v>46000000</v>
      </c>
      <c r="F20" s="9">
        <f t="shared" si="35"/>
        <v>30667</v>
      </c>
      <c r="G20" s="9">
        <f t="shared" si="36"/>
        <v>25556</v>
      </c>
      <c r="H20" s="9">
        <f t="shared" si="37"/>
        <v>21296</v>
      </c>
      <c r="I20" s="4" t="e">
        <f>#REF!</f>
        <v>#REF!</v>
      </c>
      <c r="J20" s="4">
        <f t="shared" si="38"/>
        <v>0</v>
      </c>
      <c r="O20">
        <v>0</v>
      </c>
      <c r="P20">
        <f t="shared" si="39"/>
        <v>0</v>
      </c>
      <c r="Q20">
        <v>1500</v>
      </c>
      <c r="R20" s="2">
        <v>46000000</v>
      </c>
    </row>
    <row r="21" spans="1:24" x14ac:dyDescent="0.25">
      <c r="A21" s="4">
        <f t="shared" si="31"/>
        <v>0</v>
      </c>
      <c r="B21" s="4">
        <f t="shared" si="32"/>
        <v>0</v>
      </c>
      <c r="C21" s="4">
        <f t="shared" si="40"/>
        <v>0</v>
      </c>
      <c r="D21" s="4">
        <f t="shared" si="33"/>
        <v>0</v>
      </c>
      <c r="E21" s="5">
        <f t="shared" si="34"/>
        <v>0</v>
      </c>
      <c r="F21" s="9" t="e">
        <f t="shared" si="35"/>
        <v>#DIV/0!</v>
      </c>
      <c r="G21" s="9" t="e">
        <f t="shared" si="36"/>
        <v>#DIV/0!</v>
      </c>
      <c r="H21" s="9" t="e">
        <f t="shared" si="37"/>
        <v>#DIV/0!</v>
      </c>
      <c r="I21" s="4" t="e">
        <f>#REF!</f>
        <v>#REF!</v>
      </c>
      <c r="J21" s="4">
        <f t="shared" si="38"/>
        <v>0</v>
      </c>
      <c r="O21">
        <v>0</v>
      </c>
      <c r="P21">
        <f t="shared" si="39"/>
        <v>0</v>
      </c>
      <c r="Q21">
        <f t="shared" si="39"/>
        <v>0</v>
      </c>
      <c r="R21" s="2">
        <v>0</v>
      </c>
    </row>
    <row r="22" spans="1:24" x14ac:dyDescent="0.25">
      <c r="A22" s="4">
        <f t="shared" ref="A22:A24" si="41">N22</f>
        <v>0</v>
      </c>
      <c r="B22" s="4">
        <f t="shared" ref="B22:B24" si="42">Q22</f>
        <v>0</v>
      </c>
      <c r="C22" s="4">
        <f t="shared" ref="C22:C24" si="43">B22*1.2</f>
        <v>0</v>
      </c>
      <c r="D22" s="4">
        <f t="shared" ref="D22:D24" si="44">C22*1.2</f>
        <v>0</v>
      </c>
      <c r="E22" s="5">
        <f t="shared" ref="E22:E24" si="45">R22</f>
        <v>0</v>
      </c>
      <c r="F22" s="9" t="e">
        <f t="shared" ref="F22:F24" si="46">ROUND((E22/B22),0)</f>
        <v>#DIV/0!</v>
      </c>
      <c r="G22" s="9" t="e">
        <f t="shared" ref="G22:G24" si="47">ROUND((E22/C22),0)</f>
        <v>#DIV/0!</v>
      </c>
      <c r="H22" s="9" t="e">
        <f t="shared" ref="H22:H24" si="48">ROUND((E22/D22),0)</f>
        <v>#DIV/0!</v>
      </c>
      <c r="I22" s="4" t="e">
        <f>#REF!</f>
        <v>#REF!</v>
      </c>
      <c r="J22" s="4">
        <f t="shared" ref="J22:J24" si="49">S22</f>
        <v>0</v>
      </c>
      <c r="O22">
        <v>0</v>
      </c>
      <c r="P22">
        <f t="shared" ref="P22:P24" si="50">O22/1.2</f>
        <v>0</v>
      </c>
      <c r="Q22">
        <f t="shared" ref="Q22:Q24" si="51">P22/1.2</f>
        <v>0</v>
      </c>
      <c r="R22" s="2">
        <v>0</v>
      </c>
    </row>
    <row r="23" spans="1:24" x14ac:dyDescent="0.25">
      <c r="A23" s="4">
        <f t="shared" si="41"/>
        <v>0</v>
      </c>
      <c r="B23" s="4">
        <f t="shared" si="42"/>
        <v>0</v>
      </c>
      <c r="C23" s="4">
        <f t="shared" si="43"/>
        <v>0</v>
      </c>
      <c r="D23" s="4">
        <f t="shared" si="44"/>
        <v>0</v>
      </c>
      <c r="E23" s="5">
        <f t="shared" si="45"/>
        <v>0</v>
      </c>
      <c r="F23" s="9" t="e">
        <f t="shared" si="46"/>
        <v>#DIV/0!</v>
      </c>
      <c r="G23" s="9" t="e">
        <f t="shared" si="47"/>
        <v>#DIV/0!</v>
      </c>
      <c r="H23" s="9" t="e">
        <f t="shared" si="48"/>
        <v>#DIV/0!</v>
      </c>
      <c r="I23" s="4" t="e">
        <f>#REF!</f>
        <v>#REF!</v>
      </c>
      <c r="J23" s="4">
        <f t="shared" si="49"/>
        <v>0</v>
      </c>
      <c r="O23">
        <v>0</v>
      </c>
      <c r="P23">
        <f t="shared" si="50"/>
        <v>0</v>
      </c>
      <c r="Q23">
        <f t="shared" si="51"/>
        <v>0</v>
      </c>
      <c r="R23" s="2">
        <v>0</v>
      </c>
    </row>
    <row r="24" spans="1:24" x14ac:dyDescent="0.25">
      <c r="A24" s="4">
        <f t="shared" si="41"/>
        <v>0</v>
      </c>
      <c r="B24" s="4">
        <f t="shared" si="42"/>
        <v>0</v>
      </c>
      <c r="C24" s="4">
        <f t="shared" si="43"/>
        <v>0</v>
      </c>
      <c r="D24" s="4">
        <f t="shared" si="44"/>
        <v>0</v>
      </c>
      <c r="E24" s="5">
        <f t="shared" si="45"/>
        <v>0</v>
      </c>
      <c r="F24" s="9" t="e">
        <f t="shared" si="46"/>
        <v>#DIV/0!</v>
      </c>
      <c r="G24" s="9" t="e">
        <f t="shared" si="47"/>
        <v>#DIV/0!</v>
      </c>
      <c r="H24" s="9" t="e">
        <f t="shared" si="48"/>
        <v>#DIV/0!</v>
      </c>
      <c r="I24" s="4" t="e">
        <f>#REF!</f>
        <v>#REF!</v>
      </c>
      <c r="J24" s="4">
        <f t="shared" si="49"/>
        <v>0</v>
      </c>
      <c r="O24">
        <v>0</v>
      </c>
      <c r="P24">
        <f t="shared" si="50"/>
        <v>0</v>
      </c>
      <c r="Q24">
        <f t="shared" si="51"/>
        <v>0</v>
      </c>
      <c r="R24" s="2">
        <v>0</v>
      </c>
    </row>
    <row r="25" spans="1:24" x14ac:dyDescent="0.25">
      <c r="A25" s="4">
        <f t="shared" si="31"/>
        <v>0</v>
      </c>
      <c r="B25" s="4">
        <f t="shared" si="32"/>
        <v>0</v>
      </c>
      <c r="C25" s="4">
        <f t="shared" si="40"/>
        <v>0</v>
      </c>
      <c r="D25" s="4">
        <f t="shared" si="33"/>
        <v>0</v>
      </c>
      <c r="E25" s="5">
        <f t="shared" si="34"/>
        <v>0</v>
      </c>
      <c r="F25" s="9" t="e">
        <f t="shared" si="35"/>
        <v>#DIV/0!</v>
      </c>
      <c r="G25" s="9" t="e">
        <f t="shared" si="36"/>
        <v>#DIV/0!</v>
      </c>
      <c r="H25" s="9" t="e">
        <f t="shared" si="37"/>
        <v>#DIV/0!</v>
      </c>
      <c r="I25" s="4" t="e">
        <f>#REF!</f>
        <v>#REF!</v>
      </c>
      <c r="J25" s="4">
        <f t="shared" si="38"/>
        <v>0</v>
      </c>
      <c r="O25">
        <v>0</v>
      </c>
      <c r="P25">
        <f t="shared" si="39"/>
        <v>0</v>
      </c>
      <c r="Q25">
        <f t="shared" si="39"/>
        <v>0</v>
      </c>
      <c r="R25" s="2">
        <v>0</v>
      </c>
    </row>
    <row r="26" spans="1:24" x14ac:dyDescent="0.25">
      <c r="A26" s="4">
        <f t="shared" si="31"/>
        <v>0</v>
      </c>
      <c r="B26" s="4">
        <f t="shared" si="32"/>
        <v>0</v>
      </c>
      <c r="C26" s="4">
        <f t="shared" si="40"/>
        <v>0</v>
      </c>
      <c r="D26" s="4">
        <f t="shared" si="33"/>
        <v>0</v>
      </c>
      <c r="E26" s="5">
        <f t="shared" si="34"/>
        <v>0</v>
      </c>
      <c r="F26" s="9" t="e">
        <f t="shared" si="35"/>
        <v>#DIV/0!</v>
      </c>
      <c r="G26" s="9" t="e">
        <f t="shared" si="36"/>
        <v>#DIV/0!</v>
      </c>
      <c r="H26" s="9" t="e">
        <f t="shared" si="37"/>
        <v>#DIV/0!</v>
      </c>
      <c r="I26" s="4" t="e">
        <f>#REF!</f>
        <v>#REF!</v>
      </c>
      <c r="J26" s="4">
        <f t="shared" si="38"/>
        <v>0</v>
      </c>
      <c r="O26">
        <v>0</v>
      </c>
      <c r="P26">
        <f t="shared" si="39"/>
        <v>0</v>
      </c>
      <c r="Q26">
        <f t="shared" si="39"/>
        <v>0</v>
      </c>
      <c r="R26" s="2">
        <v>0</v>
      </c>
    </row>
    <row r="27" spans="1:24" x14ac:dyDescent="0.25">
      <c r="A27" s="4">
        <f t="shared" si="31"/>
        <v>0</v>
      </c>
      <c r="B27" s="4">
        <f t="shared" si="32"/>
        <v>0</v>
      </c>
      <c r="C27" s="4">
        <f t="shared" si="40"/>
        <v>0</v>
      </c>
      <c r="D27" s="4">
        <f t="shared" si="33"/>
        <v>0</v>
      </c>
      <c r="E27" s="5">
        <f t="shared" si="34"/>
        <v>0</v>
      </c>
      <c r="F27" s="9" t="e">
        <f t="shared" si="35"/>
        <v>#DIV/0!</v>
      </c>
      <c r="G27" s="9" t="e">
        <f t="shared" si="36"/>
        <v>#DIV/0!</v>
      </c>
      <c r="H27" s="9" t="e">
        <f t="shared" si="37"/>
        <v>#DIV/0!</v>
      </c>
      <c r="I27" s="4" t="e">
        <f>#REF!</f>
        <v>#REF!</v>
      </c>
      <c r="J27" s="4">
        <f t="shared" si="38"/>
        <v>0</v>
      </c>
      <c r="O27">
        <v>0</v>
      </c>
      <c r="P27">
        <f t="shared" si="39"/>
        <v>0</v>
      </c>
      <c r="Q27">
        <f t="shared" si="39"/>
        <v>0</v>
      </c>
      <c r="R27" s="2">
        <v>0</v>
      </c>
    </row>
    <row r="28" spans="1:24" x14ac:dyDescent="0.25">
      <c r="A28" s="4">
        <f t="shared" si="31"/>
        <v>0</v>
      </c>
      <c r="B28" s="4">
        <f t="shared" si="32"/>
        <v>0</v>
      </c>
      <c r="C28" s="4">
        <f t="shared" si="40"/>
        <v>0</v>
      </c>
      <c r="D28" s="4">
        <f t="shared" si="33"/>
        <v>0</v>
      </c>
      <c r="E28" s="5">
        <f t="shared" si="34"/>
        <v>0</v>
      </c>
      <c r="F28" s="9" t="e">
        <f t="shared" si="35"/>
        <v>#DIV/0!</v>
      </c>
      <c r="G28" s="9" t="e">
        <f t="shared" si="36"/>
        <v>#DIV/0!</v>
      </c>
      <c r="H28" s="9" t="e">
        <f t="shared" si="37"/>
        <v>#DIV/0!</v>
      </c>
      <c r="I28" s="4" t="e">
        <f>#REF!</f>
        <v>#REF!</v>
      </c>
      <c r="J28" s="4">
        <f t="shared" si="38"/>
        <v>0</v>
      </c>
      <c r="O28">
        <v>0</v>
      </c>
      <c r="P28">
        <f t="shared" si="39"/>
        <v>0</v>
      </c>
      <c r="Q28">
        <f t="shared" si="39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25500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3000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22500</v>
      </c>
      <c r="X31" s="22"/>
    </row>
    <row r="32" spans="1:24" ht="15.75" x14ac:dyDescent="0.25">
      <c r="E32" t="s">
        <v>40</v>
      </c>
      <c r="F32" s="7">
        <v>116.22</v>
      </c>
      <c r="G32" s="6">
        <f>F32*10.764</f>
        <v>1250.99208</v>
      </c>
      <c r="H32" s="6"/>
      <c r="S32" s="10"/>
      <c r="T32" s="10"/>
      <c r="U32" s="17" t="s">
        <v>16</v>
      </c>
      <c r="V32" s="18"/>
      <c r="W32" s="19">
        <f>W30</f>
        <v>3000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7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53</v>
      </c>
      <c r="X34" s="31">
        <v>2017</v>
      </c>
      <c r="Y34" t="s">
        <v>41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39" customHeight="1" x14ac:dyDescent="0.25">
      <c r="P36" s="42" t="s">
        <v>39</v>
      </c>
      <c r="Q36" s="42"/>
      <c r="R36" s="42"/>
      <c r="S36" s="42"/>
      <c r="T36" s="43"/>
      <c r="U36" s="21" t="s">
        <v>20</v>
      </c>
      <c r="V36" s="23"/>
      <c r="W36" s="24">
        <f>90*W33/W35</f>
        <v>10.5</v>
      </c>
      <c r="X36" s="24"/>
    </row>
    <row r="37" spans="15:25" ht="15.75" x14ac:dyDescent="0.25">
      <c r="U37" s="17"/>
      <c r="V37" s="26"/>
      <c r="W37" s="27">
        <f>W36%</f>
        <v>0.105</v>
      </c>
      <c r="X37" s="27"/>
    </row>
    <row r="38" spans="15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315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2685</v>
      </c>
      <c r="X39" s="22"/>
    </row>
    <row r="40" spans="15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22500</v>
      </c>
      <c r="X40" s="22"/>
    </row>
    <row r="41" spans="15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25185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37</v>
      </c>
      <c r="V44" s="30"/>
      <c r="W44" s="25">
        <v>1251</v>
      </c>
      <c r="X44" s="24"/>
    </row>
    <row r="45" spans="15:25" ht="15.75" x14ac:dyDescent="0.25">
      <c r="P45" s="13" t="s">
        <v>29</v>
      </c>
      <c r="S45" s="10"/>
      <c r="T45" s="11"/>
      <c r="U45" s="17" t="s">
        <v>42</v>
      </c>
      <c r="V45" s="31"/>
      <c r="W45" s="32">
        <f>W42*W44+X46</f>
        <v>31506435</v>
      </c>
      <c r="X45" s="33"/>
    </row>
    <row r="46" spans="15:25" ht="15.75" x14ac:dyDescent="0.25">
      <c r="S46" s="11"/>
      <c r="T46" s="10"/>
      <c r="U46" s="17" t="s">
        <v>24</v>
      </c>
      <c r="V46" s="23"/>
      <c r="W46" s="34">
        <f>W45*0.98</f>
        <v>30876306.300000001</v>
      </c>
      <c r="X46" s="35"/>
    </row>
    <row r="47" spans="15:25" ht="15.75" x14ac:dyDescent="0.25">
      <c r="S47" s="10"/>
      <c r="T47" s="10"/>
      <c r="U47" s="17" t="s">
        <v>25</v>
      </c>
      <c r="V47" s="23"/>
      <c r="W47" s="34">
        <f>W45*0.8</f>
        <v>25205148</v>
      </c>
      <c r="X47" s="34"/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3753000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65638.40625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A13" workbookViewId="0">
      <selection activeCell="U14" sqref="U1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T13" sqref="T13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T15"/>
  <sheetViews>
    <sheetView zoomScaleNormal="100" workbookViewId="0">
      <selection activeCell="W25" sqref="W25"/>
    </sheetView>
  </sheetViews>
  <sheetFormatPr defaultRowHeight="15" x14ac:dyDescent="0.25"/>
  <sheetData>
    <row r="2" spans="1:20" x14ac:dyDescent="0.25">
      <c r="A2" s="6"/>
    </row>
    <row r="15" spans="1:20" x14ac:dyDescent="0.25">
      <c r="S15">
        <v>119.1</v>
      </c>
      <c r="T15">
        <f>S15*10.764</f>
        <v>1281.9923999999999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S9:T19"/>
  <sheetViews>
    <sheetView zoomScaleNormal="100" workbookViewId="0">
      <selection activeCell="T10" sqref="T10"/>
    </sheetView>
  </sheetViews>
  <sheetFormatPr defaultRowHeight="15" x14ac:dyDescent="0.25"/>
  <sheetData>
    <row r="9" spans="19:20" x14ac:dyDescent="0.25">
      <c r="S9">
        <v>78.59</v>
      </c>
      <c r="T9">
        <f>S9*10.764</f>
        <v>845.94276000000002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T20" sqref="T2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AA16" sqref="AA1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V9"/>
  <sheetViews>
    <sheetView workbookViewId="0">
      <selection activeCell="V10" sqref="V10"/>
    </sheetView>
  </sheetViews>
  <sheetFormatPr defaultRowHeight="15" x14ac:dyDescent="0.25"/>
  <sheetData>
    <row r="1" spans="1:22" x14ac:dyDescent="0.25">
      <c r="A1" s="6"/>
    </row>
    <row r="9" spans="1:22" x14ac:dyDescent="0.25">
      <c r="U9">
        <v>107.02</v>
      </c>
      <c r="V9">
        <f>U9*10.764</f>
        <v>1151.9632799999999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P21" sqref="P21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2024-08-31T09:09:20Z</dcterms:modified>
</cp:coreProperties>
</file>