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A5E8963-5BC2-40B5-877E-B4B8B56C8869}" xr6:coauthVersionLast="45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5" l="1"/>
  <c r="C24" i="5"/>
  <c r="J16" i="5"/>
  <c r="E40" i="5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B13" i="5" s="1"/>
  <c r="B14" i="5" s="1"/>
  <c r="L38" i="5" l="1"/>
  <c r="K38" i="5"/>
  <c r="B8" i="5"/>
  <c r="B15" i="5"/>
  <c r="B19" i="5" s="1"/>
  <c r="B24" i="5" s="1"/>
  <c r="K40" i="5"/>
  <c r="L40" i="5"/>
  <c r="K39" i="5"/>
  <c r="B22" i="5" l="1"/>
  <c r="B20" i="5"/>
  <c r="B21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<sst xmlns="http://schemas.openxmlformats.org/spreadsheetml/2006/main" count="27" uniqueCount="27">
  <si>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</si>
  <si>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</si>
  <si>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</si>
  <si>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</si>
  <si>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</si>
  <si>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</si>
  <si>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</si>
  <si>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</si>
  <si>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</si>
  <si>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</si>
  <si>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</si>
  <si>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</si>
  <si>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</si>
  <si>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</si>
  <si>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</si>
  <si>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</si>
  <si>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</si>
  <si>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</si>
  <si>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</si>
  <si>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</si>
  <si>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</si>
  <si>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</si>
  <si>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</si>
  <si>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</si>
  <si>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</si>
  <si>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 xml:space="preserve"> Built up area</t>
  </si>
  <si>
    <t xml:space="preserve">Super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</si>
</sst>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6" fillId="0" borderId="1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1688EB-2762-455C-8577-32173467E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79640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44</xdr:row>
      <xdr:rowOff>58328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5804F8-27C4-475B-B23A-5C12EB3D9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229823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07E7C-E06C-433C-AB36-512B6BE4D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764223" cy="8516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opLeftCell="A8" workbookViewId="0">
      <selection activeCell="F36" sqref="F36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5"/>
      <c r="B4" s="16"/>
      <c r="C4" s="16"/>
      <c r="D4" s="16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2004</v>
      </c>
      <c r="C6" s="3"/>
      <c r="D6" s="2"/>
      <c r="I6" s="2">
        <v>2004</v>
      </c>
      <c r="J6" s="2">
        <v>2024</v>
      </c>
      <c r="K6" s="2">
        <f>J6-I6</f>
        <v>20</v>
      </c>
      <c r="L6" s="2">
        <f>K6-60</f>
        <v>-40</v>
      </c>
    </row>
    <row r="7" spans="1:12" ht="16.5" x14ac:dyDescent="0.3">
      <c r="A7" s="3" t="s">
        <v>6</v>
      </c>
      <c r="B7" s="3">
        <f>B5-B6</f>
        <v>20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-40</v>
      </c>
      <c r="C8" s="3"/>
      <c r="D8" s="2"/>
      <c r="H8" s="9"/>
      <c r="I8" s="10" t="s">
        <v>23</v>
      </c>
      <c r="J8" s="10" t="s">
        <v>25</v>
      </c>
      <c r="K8" s="10"/>
    </row>
    <row r="9" spans="1:12" ht="16.5" x14ac:dyDescent="0.3">
      <c r="A9" s="3" t="s">
        <v>7</v>
      </c>
      <c r="B9" s="5">
        <f>485*2500</f>
        <v>1212500</v>
      </c>
      <c r="C9" s="5"/>
      <c r="D9" s="4"/>
      <c r="H9" s="9"/>
      <c r="I9" s="18"/>
      <c r="J9" s="10">
        <v>485</v>
      </c>
      <c r="K9" s="10"/>
    </row>
    <row r="10" spans="1:12" ht="16.5" x14ac:dyDescent="0.3">
      <c r="A10" s="3" t="s">
        <v>8</v>
      </c>
      <c r="B10" s="3"/>
      <c r="C10" s="3"/>
      <c r="D10" s="2"/>
      <c r="H10" s="9"/>
      <c r="I10" s="18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30</v>
      </c>
      <c r="C13" s="3"/>
      <c r="D13" s="2"/>
    </row>
    <row r="14" spans="1:12" ht="16.5" x14ac:dyDescent="0.3">
      <c r="A14" s="3"/>
      <c r="B14" s="6">
        <f>B13%</f>
        <v>0.3</v>
      </c>
      <c r="C14" s="6"/>
      <c r="D14" s="12"/>
    </row>
    <row r="15" spans="1:12" ht="16.5" x14ac:dyDescent="0.3">
      <c r="A15" s="3" t="s">
        <v>11</v>
      </c>
      <c r="B15" s="5">
        <f>ROUND((B9*B14),0)</f>
        <v>363750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485</v>
      </c>
      <c r="C16" s="5"/>
      <c r="D16" s="4"/>
      <c r="H16" s="9"/>
      <c r="I16" s="10">
        <v>359</v>
      </c>
      <c r="J16">
        <f>I16*1.2</f>
        <v>430.8</v>
      </c>
    </row>
    <row r="17" spans="1:10" ht="16.5" x14ac:dyDescent="0.3">
      <c r="A17" s="3" t="s">
        <v>22</v>
      </c>
      <c r="B17" s="3">
        <v>10000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4850000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4486250</v>
      </c>
      <c r="C19" s="8"/>
      <c r="D19" s="8"/>
    </row>
    <row r="20" spans="1:10" ht="16.5" x14ac:dyDescent="0.3">
      <c r="A20" s="7" t="s">
        <v>14</v>
      </c>
      <c r="B20" s="8">
        <f>B19*0.9</f>
        <v>4037625</v>
      </c>
      <c r="C20" s="8"/>
      <c r="D20" s="8"/>
    </row>
    <row r="21" spans="1:10" ht="16.5" x14ac:dyDescent="0.3">
      <c r="A21" s="7" t="s">
        <v>15</v>
      </c>
      <c r="B21" s="8">
        <f>B19*0.8</f>
        <v>3589000</v>
      </c>
      <c r="C21" s="8"/>
      <c r="D21" s="8"/>
    </row>
    <row r="22" spans="1:10" ht="16.5" x14ac:dyDescent="0.3">
      <c r="A22" s="7" t="s">
        <v>16</v>
      </c>
      <c r="B22" s="8">
        <f>B19*0.03/12</f>
        <v>11215.625</v>
      </c>
      <c r="C22" s="8"/>
      <c r="D22" s="8"/>
    </row>
    <row r="24" spans="1:10" x14ac:dyDescent="0.25">
      <c r="B24" s="1">
        <f>B19/485</f>
        <v>9250</v>
      </c>
      <c r="C24" s="1">
        <f>B19/359</f>
        <v>12496.518105849582</v>
      </c>
      <c r="J24" s="13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C30" t="s">
        <v>26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560</v>
      </c>
      <c r="E31" s="17"/>
      <c r="F31" s="2">
        <v>4200000</v>
      </c>
      <c r="G31" s="2" t="e">
        <f t="shared" ref="G31:G36" si="0">F31/E31</f>
        <v>#DIV/0!</v>
      </c>
      <c r="H31" s="2">
        <f t="shared" ref="H31:H36" si="1">F31/D31</f>
        <v>7500</v>
      </c>
      <c r="I31" s="2" t="e">
        <f>D31/E31</f>
        <v>#DIV/0!</v>
      </c>
    </row>
    <row r="32" spans="1:10" x14ac:dyDescent="0.25">
      <c r="D32" s="2">
        <v>730</v>
      </c>
      <c r="E32" s="17"/>
      <c r="F32" s="2">
        <v>5110000</v>
      </c>
      <c r="G32" s="2" t="e">
        <f t="shared" si="0"/>
        <v>#DIV/0!</v>
      </c>
      <c r="H32" s="2">
        <f t="shared" si="1"/>
        <v>7000</v>
      </c>
      <c r="I32" s="2"/>
    </row>
    <row r="33" spans="2:15" x14ac:dyDescent="0.25">
      <c r="D33" s="2">
        <v>515</v>
      </c>
      <c r="E33" s="17"/>
      <c r="F33" s="4">
        <v>4800000</v>
      </c>
      <c r="G33" s="2" t="e">
        <f t="shared" si="0"/>
        <v>#DIV/0!</v>
      </c>
      <c r="H33" s="2">
        <f t="shared" si="1"/>
        <v>9320.3883495145637</v>
      </c>
      <c r="I33" s="2" t="e">
        <f>D33/E33</f>
        <v>#DIV/0!</v>
      </c>
      <c r="M33" s="1"/>
    </row>
    <row r="34" spans="2:15" x14ac:dyDescent="0.25">
      <c r="D34" s="2">
        <v>420</v>
      </c>
      <c r="E34" s="17"/>
      <c r="F34" s="4">
        <v>3000000</v>
      </c>
      <c r="G34" s="2" t="e">
        <f t="shared" si="0"/>
        <v>#DIV/0!</v>
      </c>
      <c r="H34" s="2">
        <f t="shared" si="1"/>
        <v>7142.8571428571431</v>
      </c>
      <c r="I34" s="2" t="e">
        <f>D34/E34</f>
        <v>#DIV/0!</v>
      </c>
    </row>
    <row r="35" spans="2:15" x14ac:dyDescent="0.25">
      <c r="D35" s="2">
        <v>780</v>
      </c>
      <c r="E35" s="2"/>
      <c r="F35" s="4">
        <v>7500000</v>
      </c>
      <c r="G35" s="2" t="e">
        <f t="shared" si="0"/>
        <v>#DIV/0!</v>
      </c>
      <c r="H35" s="2">
        <f t="shared" si="1"/>
        <v>9615.3846153846152</v>
      </c>
      <c r="I35" s="2" t="e">
        <f>D35/E35</f>
        <v>#DIV/0!</v>
      </c>
      <c r="M35" s="1"/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v>825</v>
      </c>
      <c r="F38">
        <v>5800000</v>
      </c>
      <c r="G38" s="2">
        <f>F38/E38</f>
        <v>7030.30303030303</v>
      </c>
      <c r="H38">
        <v>455000</v>
      </c>
      <c r="I38">
        <v>30000</v>
      </c>
      <c r="J38" s="2">
        <f t="shared" ref="J38:J43" si="2">I38+H38+F38</f>
        <v>6285000</v>
      </c>
      <c r="K38" s="2">
        <f>J38/E38</f>
        <v>7618.181818181818</v>
      </c>
      <c r="L38" s="4">
        <f>J38/719</f>
        <v>8741.3073713490958</v>
      </c>
      <c r="M38" s="2"/>
    </row>
    <row r="39" spans="2:15" x14ac:dyDescent="0.25">
      <c r="E39">
        <v>545</v>
      </c>
      <c r="F39">
        <v>3350000</v>
      </c>
      <c r="G39" s="2">
        <f>F39/E39</f>
        <v>6146.7889908256884</v>
      </c>
      <c r="H39">
        <v>948000</v>
      </c>
      <c r="I39">
        <v>30000</v>
      </c>
      <c r="J39" s="2">
        <f t="shared" si="2"/>
        <v>4328000</v>
      </c>
      <c r="K39" s="2">
        <f t="shared" ref="K39:K43" si="3">J39/E39</f>
        <v>7941.2844036697252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>
        <f>52*10.764</f>
        <v>559.72799999999995</v>
      </c>
      <c r="F40" s="2">
        <v>4450000</v>
      </c>
      <c r="G40" s="2">
        <f t="shared" ref="G40:G43" si="4">F40/E40</f>
        <v>7950.2901409255928</v>
      </c>
      <c r="H40" s="2">
        <v>169500</v>
      </c>
      <c r="I40" s="2">
        <v>30000</v>
      </c>
      <c r="J40" s="2">
        <f t="shared" si="2"/>
        <v>4649500</v>
      </c>
      <c r="K40" s="2">
        <f t="shared" si="3"/>
        <v>8306.7132607266394</v>
      </c>
      <c r="L40" s="2" t="e">
        <f>J40/D40</f>
        <v>#DIV/0!</v>
      </c>
      <c r="M40" s="2"/>
      <c r="O40" s="1"/>
    </row>
    <row r="41" spans="2:15" x14ac:dyDescent="0.25">
      <c r="D41" s="2"/>
      <c r="E41" s="2">
        <v>765</v>
      </c>
      <c r="F41" s="2">
        <v>4990000</v>
      </c>
      <c r="G41" s="2">
        <f t="shared" si="4"/>
        <v>6522.8758169934645</v>
      </c>
      <c r="H41" s="2">
        <v>726000</v>
      </c>
      <c r="I41" s="2">
        <v>30000</v>
      </c>
      <c r="J41" s="2">
        <f t="shared" si="2"/>
        <v>5746000</v>
      </c>
      <c r="K41" s="2">
        <f t="shared" si="3"/>
        <v>7511.1111111111113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4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abSelected="1" topLeftCell="A7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2024-08-30T12:12:50Z</dcterms:modified>
</cp:coreProperties>
</file>