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Chintan Valji Bhanushali - SBI\"/>
    </mc:Choice>
  </mc:AlternateContent>
  <xr:revisionPtr revIDLastSave="0" documentId="13_ncr:1_{11883B33-07F2-473C-814B-082C518C979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6" i="4" l="1"/>
  <c r="T21" i="13" l="1"/>
  <c r="S21" i="13"/>
  <c r="I40" i="4" l="1"/>
  <c r="G34" i="4"/>
  <c r="G32" i="4"/>
  <c r="G33" i="4"/>
  <c r="G3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B28" i="4" s="1"/>
  <c r="C28" i="4" s="1"/>
  <c r="D28" i="4" s="1"/>
  <c r="J28" i="4"/>
  <c r="I28" i="4"/>
  <c r="E28" i="4"/>
  <c r="A28" i="4"/>
  <c r="P27" i="4"/>
  <c r="B27" i="4" s="1"/>
  <c r="C27" i="4" s="1"/>
  <c r="D27" i="4" s="1"/>
  <c r="J27" i="4"/>
  <c r="I27" i="4"/>
  <c r="E27" i="4"/>
  <c r="A27" i="4"/>
  <c r="P26" i="4"/>
  <c r="B26" i="4" s="1"/>
  <c r="C26" i="4" s="1"/>
  <c r="D26" i="4" s="1"/>
  <c r="J26" i="4"/>
  <c r="I26" i="4"/>
  <c r="E26" i="4"/>
  <c r="A26" i="4"/>
  <c r="Q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7" i="4" l="1"/>
  <c r="S41" i="4"/>
  <c r="W51" i="4" l="1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<sst xmlns="http://schemas.openxmlformats.org/spreadsheetml/2006/main" count="50" uniqueCount="44">
  <si>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</si>
  <si>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</si>
  <si>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</si>
  <si>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</si>
  <si>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</si>
  <si>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</si>
  <si>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</si>
  <si>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</si>
  <si>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</si>
  <si>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</si>
  <si>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</si>
  <si>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</si>
  <si>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</si>
  <si>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</si>
  <si>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</si>
  <si>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</si>
  <si>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</si>
  <si>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</si>
  <si>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</si>
  <si>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</si>
  <si>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</si>
  <si>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</si>
  <si>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</si>
  <si>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</si>
  <si>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</si>
  <si>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</si>
  <si>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</si>
  <si>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</si>
  <si>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</si>
  <si>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</si>
  <si>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</si>
  <si>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</si>
  <si>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</si>
  <si>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</si>
  <si>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</si>
  <si>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</si>
  <si>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</si>
  <si>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</si>
  <si>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</si>
  <si>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</si>
  <si>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- Chintan Valji Bhanushali</t>
  </si>
  <si>
    <t>Agree CA</t>
  </si>
  <si>
    <t>Bal</t>
  </si>
  <si>
    <t>CB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</si>
</sst>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39</xdr:row>
      <xdr:rowOff>143868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27A9DC-3A83-4137-A856-23481D00C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711616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A1AFA8-0A36-4090-AB89-DF267B1B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86689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163139</xdr:colOff>
      <xdr:row>47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CF63E0-F61C-49D9-A5D6-D517702CA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697539" cy="8583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277455</xdr:colOff>
      <xdr:row>50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5E2819-9CF3-4C1B-8CEC-A8D27F3E9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11855" cy="8478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0</xdr:rowOff>
    </xdr:from>
    <xdr:to>
      <xdr:col>16</xdr:col>
      <xdr:colOff>353643</xdr:colOff>
      <xdr:row>42</xdr:row>
      <xdr:rowOff>124959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EC795D-6FF8-499C-BC28-1CA23DC86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1125" y="0"/>
          <a:ext cx="8726118" cy="8125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44</xdr:row>
      <xdr:rowOff>20149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8EFCEB-575E-4CE6-9686-C3AA86411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78782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277455</xdr:colOff>
      <xdr:row>48</xdr:row>
      <xdr:rowOff>67774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BF99F0-2393-4122-8D4A-484B7A4BA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11855" cy="78782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363192</xdr:colOff>
      <xdr:row>42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5F645E-3EA8-4CF8-9FF5-BFFF7EB48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97592" cy="80306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0</xdr:rowOff>
    </xdr:from>
    <xdr:to>
      <xdr:col>15</xdr:col>
      <xdr:colOff>582248</xdr:colOff>
      <xdr:row>42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3DCF7E-E369-4BB2-BAE4-58F306C2A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0"/>
          <a:ext cx="8764223" cy="80116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43</xdr:row>
      <xdr:rowOff>20169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7D2BA0-7373-4586-BCFC-91C87CC1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802116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44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F664A4-F384-4297-B520-58CC688B1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8221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topLeftCell="A19" zoomScaleNormal="100" workbookViewId="0">
      <selection activeCell="N37" sqref="N3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622</v>
      </c>
      <c r="C3" s="44">
        <f>B3*1.2</f>
        <v>746.4</v>
      </c>
      <c r="D3" s="44">
        <f t="shared" ref="D3:D14" si="2">C3*1.2</f>
        <v>895.68</v>
      </c>
      <c r="E3" s="45">
        <f t="shared" ref="E3:E14" si="3">R3</f>
        <v>11286000</v>
      </c>
      <c r="F3" s="44">
        <f t="shared" ref="F3:F14" si="4">ROUND((E3/B3),0)</f>
        <v>18145</v>
      </c>
      <c r="G3" s="44">
        <f t="shared" ref="G3:G14" si="5">ROUND((E3/C3),0)</f>
        <v>15121</v>
      </c>
      <c r="H3" s="44">
        <f t="shared" ref="H3:H14" si="6">ROUND((E3/D3),0)</f>
        <v>12600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622</v>
      </c>
      <c r="R3" s="47">
        <v>11286000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664</v>
      </c>
      <c r="C16" s="4">
        <f>B16*1.2</f>
        <v>796.8</v>
      </c>
      <c r="D16" s="4">
        <f t="shared" ref="D16:D28" si="34">C16*1.2</f>
        <v>956.15999999999985</v>
      </c>
      <c r="E16" s="5">
        <f t="shared" ref="E16:E28" si="35">R16</f>
        <v>12800000</v>
      </c>
      <c r="F16" s="9">
        <f t="shared" ref="F16:F28" si="36">ROUND((E16/B16),0)</f>
        <v>19277</v>
      </c>
      <c r="G16" s="9">
        <f t="shared" ref="G16:G28" si="37">ROUND((E16/C16),0)</f>
        <v>16064</v>
      </c>
      <c r="H16" s="9">
        <f t="shared" ref="H16:H28" si="38">ROUND((E16/D16),0)</f>
        <v>13387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664</v>
      </c>
      <c r="R16" s="2">
        <v>12800000</v>
      </c>
    </row>
    <row r="17" spans="1:24" x14ac:dyDescent="0.25">
      <c r="A17" s="4">
        <f t="shared" si="32"/>
        <v>0</v>
      </c>
      <c r="B17" s="4">
        <f t="shared" si="33"/>
        <v>650</v>
      </c>
      <c r="C17" s="4">
        <f t="shared" ref="C17:C28" si="41">B17*1.2</f>
        <v>780</v>
      </c>
      <c r="D17" s="4">
        <f t="shared" si="34"/>
        <v>936</v>
      </c>
      <c r="E17" s="5">
        <f t="shared" si="35"/>
        <v>11500000</v>
      </c>
      <c r="F17" s="9">
        <f t="shared" si="36"/>
        <v>17692</v>
      </c>
      <c r="G17" s="9">
        <f t="shared" si="37"/>
        <v>14744</v>
      </c>
      <c r="H17" s="9">
        <f t="shared" si="38"/>
        <v>12286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650</v>
      </c>
      <c r="R17" s="2">
        <v>11500000</v>
      </c>
    </row>
    <row r="18" spans="1:24" x14ac:dyDescent="0.25">
      <c r="A18" s="4">
        <f t="shared" si="32"/>
        <v>0</v>
      </c>
      <c r="B18" s="4">
        <f t="shared" si="33"/>
        <v>486</v>
      </c>
      <c r="C18" s="4">
        <f t="shared" si="41"/>
        <v>583.19999999999993</v>
      </c>
      <c r="D18" s="4">
        <f t="shared" si="34"/>
        <v>699.83999999999992</v>
      </c>
      <c r="E18" s="5">
        <f t="shared" si="35"/>
        <v>9000000</v>
      </c>
      <c r="F18" s="9">
        <f t="shared" si="36"/>
        <v>18519</v>
      </c>
      <c r="G18" s="9">
        <f t="shared" si="37"/>
        <v>15432</v>
      </c>
      <c r="H18" s="9">
        <f t="shared" si="38"/>
        <v>12860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486</v>
      </c>
      <c r="R18" s="2">
        <v>9000000</v>
      </c>
      <c r="U18" s="46"/>
    </row>
    <row r="19" spans="1:24" x14ac:dyDescent="0.25">
      <c r="A19" s="4">
        <f t="shared" si="32"/>
        <v>0</v>
      </c>
      <c r="B19" s="4">
        <f t="shared" si="33"/>
        <v>593</v>
      </c>
      <c r="C19" s="4">
        <f t="shared" si="41"/>
        <v>711.6</v>
      </c>
      <c r="D19" s="4">
        <f t="shared" si="34"/>
        <v>853.92</v>
      </c>
      <c r="E19" s="5">
        <f t="shared" si="35"/>
        <v>17100000</v>
      </c>
      <c r="F19" s="9">
        <f t="shared" si="36"/>
        <v>28836</v>
      </c>
      <c r="G19" s="9">
        <f t="shared" si="37"/>
        <v>24030</v>
      </c>
      <c r="H19" s="9">
        <f t="shared" si="38"/>
        <v>20025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593</v>
      </c>
      <c r="R19" s="2">
        <v>17100000</v>
      </c>
    </row>
    <row r="20" spans="1:24" x14ac:dyDescent="0.25">
      <c r="A20" s="4">
        <f t="shared" si="32"/>
        <v>0</v>
      </c>
      <c r="B20" s="4">
        <f t="shared" si="33"/>
        <v>1151</v>
      </c>
      <c r="C20" s="4">
        <f t="shared" si="41"/>
        <v>1381.2</v>
      </c>
      <c r="D20" s="4">
        <f t="shared" si="34"/>
        <v>1657.44</v>
      </c>
      <c r="E20" s="5">
        <f t="shared" si="35"/>
        <v>22200000</v>
      </c>
      <c r="F20" s="9">
        <f t="shared" si="36"/>
        <v>19288</v>
      </c>
      <c r="G20" s="9">
        <f t="shared" si="37"/>
        <v>16073</v>
      </c>
      <c r="H20" s="9">
        <f t="shared" si="38"/>
        <v>13394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1151</v>
      </c>
      <c r="R20" s="2">
        <v>22200000</v>
      </c>
    </row>
    <row r="21" spans="1:24" s="46" customFormat="1" x14ac:dyDescent="0.25">
      <c r="A21" s="44">
        <f t="shared" si="32"/>
        <v>0</v>
      </c>
      <c r="B21" s="44">
        <f t="shared" si="33"/>
        <v>938</v>
      </c>
      <c r="C21" s="44">
        <f t="shared" si="41"/>
        <v>1125.5999999999999</v>
      </c>
      <c r="D21" s="44">
        <f t="shared" si="34"/>
        <v>1350.7199999999998</v>
      </c>
      <c r="E21" s="45">
        <f t="shared" si="35"/>
        <v>21800000</v>
      </c>
      <c r="F21" s="44">
        <f t="shared" si="36"/>
        <v>23241</v>
      </c>
      <c r="G21" s="44">
        <f t="shared" si="37"/>
        <v>19367</v>
      </c>
      <c r="H21" s="44">
        <f t="shared" si="38"/>
        <v>16140</v>
      </c>
      <c r="I21" s="44" t="e">
        <f>#REF!</f>
        <v>#REF!</v>
      </c>
      <c r="J21" s="44">
        <f t="shared" si="39"/>
        <v>0</v>
      </c>
      <c r="O21" s="46">
        <v>0</v>
      </c>
      <c r="P21" s="46">
        <f t="shared" si="40"/>
        <v>0</v>
      </c>
      <c r="Q21" s="46">
        <v>938</v>
      </c>
      <c r="R21" s="47">
        <v>21800000</v>
      </c>
    </row>
    <row r="22" spans="1:24" x14ac:dyDescent="0.25">
      <c r="A22" s="4">
        <f t="shared" ref="A22:A24" si="42">N22</f>
        <v>0</v>
      </c>
      <c r="B22" s="4">
        <f t="shared" ref="B22:B24" si="43">Q22</f>
        <v>664</v>
      </c>
      <c r="C22" s="4">
        <f t="shared" ref="C22:C24" si="44">B22*1.2</f>
        <v>796.8</v>
      </c>
      <c r="D22" s="4">
        <f t="shared" ref="D22:D24" si="45">C22*1.2</f>
        <v>956.15999999999985</v>
      </c>
      <c r="E22" s="5">
        <f t="shared" ref="E22:E24" si="46">R22</f>
        <v>12800000</v>
      </c>
      <c r="F22" s="9">
        <f t="shared" ref="F22:F24" si="47">ROUND((E22/B22),0)</f>
        <v>19277</v>
      </c>
      <c r="G22" s="9">
        <f t="shared" ref="G22:G24" si="48">ROUND((E22/C22),0)</f>
        <v>16064</v>
      </c>
      <c r="H22" s="9">
        <f t="shared" ref="H22:H24" si="49">ROUND((E22/D22),0)</f>
        <v>13387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664</v>
      </c>
      <c r="R22" s="2">
        <v>12800000</v>
      </c>
    </row>
    <row r="23" spans="1:24" x14ac:dyDescent="0.25">
      <c r="A23" s="4">
        <f t="shared" si="42"/>
        <v>0</v>
      </c>
      <c r="B23" s="4">
        <f t="shared" si="43"/>
        <v>1234</v>
      </c>
      <c r="C23" s="4">
        <f t="shared" si="44"/>
        <v>1480.8</v>
      </c>
      <c r="D23" s="4">
        <f t="shared" si="45"/>
        <v>1776.9599999999998</v>
      </c>
      <c r="E23" s="5">
        <f t="shared" si="46"/>
        <v>23800000</v>
      </c>
      <c r="F23" s="9">
        <f t="shared" si="47"/>
        <v>19287</v>
      </c>
      <c r="G23" s="9">
        <f t="shared" si="48"/>
        <v>16072</v>
      </c>
      <c r="H23" s="9">
        <f t="shared" si="49"/>
        <v>13394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1234</v>
      </c>
      <c r="R23" s="2">
        <v>23800000</v>
      </c>
    </row>
    <row r="24" spans="1:24" x14ac:dyDescent="0.25">
      <c r="A24" s="4">
        <f t="shared" si="42"/>
        <v>0</v>
      </c>
      <c r="B24" s="4">
        <f t="shared" si="43"/>
        <v>524</v>
      </c>
      <c r="C24" s="4">
        <f t="shared" si="44"/>
        <v>628.79999999999995</v>
      </c>
      <c r="D24" s="4">
        <f t="shared" si="45"/>
        <v>754.56</v>
      </c>
      <c r="E24" s="5">
        <f t="shared" si="46"/>
        <v>5600000</v>
      </c>
      <c r="F24" s="9">
        <f t="shared" si="47"/>
        <v>10687</v>
      </c>
      <c r="G24" s="9">
        <f t="shared" si="48"/>
        <v>8906</v>
      </c>
      <c r="H24" s="9">
        <f t="shared" si="49"/>
        <v>7422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524</v>
      </c>
      <c r="R24" s="2">
        <v>5600000</v>
      </c>
    </row>
    <row r="25" spans="1:24" x14ac:dyDescent="0.25">
      <c r="A25" s="4">
        <f t="shared" si="32"/>
        <v>0</v>
      </c>
      <c r="B25" s="4">
        <f t="shared" si="33"/>
        <v>916.66666666666674</v>
      </c>
      <c r="C25" s="4">
        <f t="shared" si="41"/>
        <v>1100</v>
      </c>
      <c r="D25" s="4">
        <f t="shared" si="34"/>
        <v>1320</v>
      </c>
      <c r="E25" s="5">
        <f t="shared" si="35"/>
        <v>18000000</v>
      </c>
      <c r="F25" s="9">
        <f t="shared" si="36"/>
        <v>19636</v>
      </c>
      <c r="G25" s="9">
        <f t="shared" si="37"/>
        <v>16364</v>
      </c>
      <c r="H25" s="9">
        <f t="shared" si="38"/>
        <v>13636</v>
      </c>
      <c r="I25" s="4" t="e">
        <f>#REF!</f>
        <v>#REF!</v>
      </c>
      <c r="J25" s="4">
        <f t="shared" si="39"/>
        <v>0</v>
      </c>
      <c r="O25">
        <v>0</v>
      </c>
      <c r="P25">
        <v>1100</v>
      </c>
      <c r="Q25">
        <f t="shared" si="40"/>
        <v>916.66666666666674</v>
      </c>
      <c r="R25" s="2">
        <v>18000000</v>
      </c>
    </row>
    <row r="26" spans="1:24" s="49" customFormat="1" x14ac:dyDescent="0.25">
      <c r="A26" s="9">
        <f t="shared" si="32"/>
        <v>0</v>
      </c>
      <c r="B26" s="9">
        <f t="shared" si="33"/>
        <v>1104</v>
      </c>
      <c r="C26" s="9">
        <f t="shared" si="41"/>
        <v>1324.8</v>
      </c>
      <c r="D26" s="9">
        <f t="shared" si="34"/>
        <v>1589.76</v>
      </c>
      <c r="E26" s="48">
        <f t="shared" si="35"/>
        <v>27200000</v>
      </c>
      <c r="F26" s="9">
        <f t="shared" si="36"/>
        <v>24638</v>
      </c>
      <c r="G26" s="9">
        <f t="shared" si="37"/>
        <v>20531</v>
      </c>
      <c r="H26" s="9">
        <f t="shared" si="38"/>
        <v>17110</v>
      </c>
      <c r="I26" s="9" t="e">
        <f>#REF!</f>
        <v>#REF!</v>
      </c>
      <c r="J26" s="9">
        <f t="shared" si="39"/>
        <v>0</v>
      </c>
      <c r="O26" s="49">
        <v>0</v>
      </c>
      <c r="P26" s="49">
        <f t="shared" si="40"/>
        <v>0</v>
      </c>
      <c r="Q26" s="49">
        <v>1104</v>
      </c>
      <c r="R26" s="50">
        <v>27200000</v>
      </c>
    </row>
    <row r="27" spans="1:24" s="46" customFormat="1" x14ac:dyDescent="0.25">
      <c r="A27" s="44">
        <f t="shared" si="32"/>
        <v>0</v>
      </c>
      <c r="B27" s="44">
        <f t="shared" si="33"/>
        <v>903</v>
      </c>
      <c r="C27" s="44">
        <f t="shared" si="41"/>
        <v>1083.5999999999999</v>
      </c>
      <c r="D27" s="44">
        <f t="shared" si="34"/>
        <v>1300.32</v>
      </c>
      <c r="E27" s="45">
        <f t="shared" si="35"/>
        <v>19700000</v>
      </c>
      <c r="F27" s="44">
        <f t="shared" si="36"/>
        <v>21816</v>
      </c>
      <c r="G27" s="44">
        <f t="shared" si="37"/>
        <v>18180</v>
      </c>
      <c r="H27" s="44">
        <f t="shared" si="38"/>
        <v>15150</v>
      </c>
      <c r="I27" s="44" t="e">
        <f>#REF!</f>
        <v>#REF!</v>
      </c>
      <c r="J27" s="44">
        <f t="shared" si="39"/>
        <v>0</v>
      </c>
      <c r="O27" s="46">
        <v>0</v>
      </c>
      <c r="P27" s="46">
        <f t="shared" si="40"/>
        <v>0</v>
      </c>
      <c r="Q27" s="46">
        <v>903</v>
      </c>
      <c r="R27" s="47">
        <v>19700000</v>
      </c>
    </row>
    <row r="28" spans="1:24" s="49" customFormat="1" x14ac:dyDescent="0.25">
      <c r="A28" s="9">
        <f t="shared" si="32"/>
        <v>0</v>
      </c>
      <c r="B28" s="9">
        <f t="shared" si="33"/>
        <v>683</v>
      </c>
      <c r="C28" s="9">
        <f t="shared" si="41"/>
        <v>819.6</v>
      </c>
      <c r="D28" s="9">
        <f t="shared" si="34"/>
        <v>983.52</v>
      </c>
      <c r="E28" s="48">
        <f t="shared" si="35"/>
        <v>16800000</v>
      </c>
      <c r="F28" s="9">
        <f t="shared" si="36"/>
        <v>24597</v>
      </c>
      <c r="G28" s="9">
        <f t="shared" si="37"/>
        <v>20498</v>
      </c>
      <c r="H28" s="9">
        <f t="shared" si="38"/>
        <v>17082</v>
      </c>
      <c r="I28" s="9" t="e">
        <f>#REF!</f>
        <v>#REF!</v>
      </c>
      <c r="J28" s="9">
        <f t="shared" si="39"/>
        <v>0</v>
      </c>
      <c r="O28" s="49">
        <v>0</v>
      </c>
      <c r="P28" s="49">
        <f t="shared" si="40"/>
        <v>0</v>
      </c>
      <c r="Q28" s="49">
        <v>683</v>
      </c>
      <c r="R28" s="50">
        <v>16800000</v>
      </c>
    </row>
    <row r="29" spans="1:24" ht="15.75" x14ac:dyDescent="0.25">
      <c r="U29" s="17" t="s">
        <v>13</v>
      </c>
      <c r="V29" s="18"/>
      <c r="W29" s="19">
        <v>20000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E31" t="s">
        <v>41</v>
      </c>
      <c r="F31" s="7">
        <v>37.090000000000003</v>
      </c>
      <c r="G31">
        <f>F31*10.764</f>
        <v>399.23676</v>
      </c>
      <c r="S31" s="10"/>
      <c r="T31" s="10"/>
      <c r="U31" s="17" t="s">
        <v>15</v>
      </c>
      <c r="V31" s="18"/>
      <c r="W31" s="19">
        <f>W29-W30</f>
        <v>17000</v>
      </c>
      <c r="X31" s="22"/>
    </row>
    <row r="32" spans="1:24" ht="15.75" x14ac:dyDescent="0.25">
      <c r="E32" t="s">
        <v>42</v>
      </c>
      <c r="F32" s="7">
        <v>3.35</v>
      </c>
      <c r="G32">
        <f t="shared" ref="G32:G33" si="52">F32*10.764</f>
        <v>36.059399999999997</v>
      </c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5:24" ht="15.75" x14ac:dyDescent="0.25">
      <c r="E33" t="s">
        <v>43</v>
      </c>
      <c r="F33" s="7">
        <v>1.29</v>
      </c>
      <c r="G33">
        <f t="shared" si="52"/>
        <v>13.88556</v>
      </c>
      <c r="S33" s="10"/>
      <c r="T33" s="10"/>
      <c r="U33" s="17" t="s">
        <v>17</v>
      </c>
      <c r="V33" s="23"/>
      <c r="W33" s="24">
        <f>X33-X34</f>
        <v>-1</v>
      </c>
      <c r="X33" s="25">
        <v>2024</v>
      </c>
    </row>
    <row r="34" spans="5:24" ht="15.75" x14ac:dyDescent="0.25">
      <c r="G34">
        <f>SUM(G31:G33)</f>
        <v>449.18171999999998</v>
      </c>
      <c r="S34" s="10"/>
      <c r="T34" s="10"/>
      <c r="U34" s="17" t="s">
        <v>18</v>
      </c>
      <c r="V34" s="23"/>
      <c r="W34" s="24">
        <f>W35-W33</f>
        <v>61</v>
      </c>
      <c r="X34" s="31">
        <v>2025</v>
      </c>
    </row>
    <row r="35" spans="5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4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-1.5</v>
      </c>
      <c r="X36" s="24"/>
    </row>
    <row r="37" spans="5:24" ht="15.75" x14ac:dyDescent="0.25">
      <c r="I37">
        <v>399</v>
      </c>
      <c r="U37" s="17"/>
      <c r="V37" s="26"/>
      <c r="W37" s="27">
        <v>0</v>
      </c>
      <c r="X37" s="27"/>
    </row>
    <row r="38" spans="5:24" ht="15.75" x14ac:dyDescent="0.25">
      <c r="I38">
        <v>36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4" ht="15.75" x14ac:dyDescent="0.25">
      <c r="I39">
        <v>14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5:24" ht="15.75" x14ac:dyDescent="0.25">
      <c r="I40">
        <f>SUM(I37:I39)</f>
        <v>449</v>
      </c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17000</v>
      </c>
      <c r="X40" s="22"/>
    </row>
    <row r="41" spans="5:24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4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20000</v>
      </c>
      <c r="X42" s="22"/>
    </row>
    <row r="43" spans="5:24" ht="15.75" x14ac:dyDescent="0.25">
      <c r="S43" s="10"/>
      <c r="T43" s="10"/>
      <c r="U43" s="23"/>
      <c r="V43" s="23"/>
      <c r="W43" s="24"/>
      <c r="X43" s="24"/>
    </row>
    <row r="44" spans="5:24" ht="15.75" x14ac:dyDescent="0.25">
      <c r="S44" s="10"/>
      <c r="T44" s="10"/>
      <c r="U44" s="28" t="s">
        <v>38</v>
      </c>
      <c r="V44" s="30"/>
      <c r="W44" s="25">
        <v>449</v>
      </c>
      <c r="X44" s="24"/>
    </row>
    <row r="45" spans="5:24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8980000</v>
      </c>
      <c r="X45" s="33"/>
    </row>
    <row r="46" spans="5:24" ht="15.75" x14ac:dyDescent="0.25">
      <c r="S46" s="11"/>
      <c r="T46" s="10"/>
      <c r="U46" s="17" t="s">
        <v>25</v>
      </c>
      <c r="V46" s="23"/>
      <c r="W46" s="34">
        <f>W45*0.85</f>
        <v>7633000</v>
      </c>
      <c r="X46" s="35"/>
    </row>
    <row r="47" spans="5:24" ht="15.75" x14ac:dyDescent="0.25">
      <c r="S47" s="10"/>
      <c r="T47" s="10"/>
      <c r="U47" s="17" t="s">
        <v>26</v>
      </c>
      <c r="V47" s="23"/>
      <c r="W47" s="34">
        <f>W45*0.7</f>
        <v>6286000</v>
      </c>
      <c r="X47" s="34"/>
    </row>
    <row r="48" spans="5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1347000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18708.333333333332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S22" sqref="S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R18" sqref="R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8:T44"/>
  <sheetViews>
    <sheetView zoomScaleNormal="100" workbookViewId="0">
      <selection activeCell="T21" sqref="T21"/>
    </sheetView>
  </sheetViews>
  <sheetFormatPr defaultRowHeight="15" x14ac:dyDescent="0.25"/>
  <sheetData>
    <row r="18" spans="19:20" x14ac:dyDescent="0.25">
      <c r="S18">
        <v>47.65</v>
      </c>
    </row>
    <row r="19" spans="19:20" x14ac:dyDescent="0.25">
      <c r="S19">
        <v>6.04</v>
      </c>
    </row>
    <row r="20" spans="19:20" x14ac:dyDescent="0.25">
      <c r="S20">
        <v>4.0599999999999996</v>
      </c>
    </row>
    <row r="21" spans="19:20" x14ac:dyDescent="0.25">
      <c r="S21">
        <f>SUM(S18:S20)</f>
        <v>57.75</v>
      </c>
      <c r="T21">
        <f>S21*10.764</f>
        <v>621.62099999999998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T20" sqref="T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17" sqref="Q17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11" sqref="Y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V17" sqref="V17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2024-08-31T12:03:20Z</dcterms:modified>
</cp:coreProperties>
</file>