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Exim Bank\Natinal Stock Exchange Of India Limited\"/>
    </mc:Choice>
  </mc:AlternateContent>
  <xr:revisionPtr revIDLastSave="0" documentId="13_ncr:1_{56605C2D-639F-44B9-A1CE-D69A88DB40BF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Sheet1!$A$2:$P$21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1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3" i="1"/>
  <c r="L21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3" i="1"/>
  <c r="K21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3" i="1"/>
  <c r="J21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3" i="1"/>
  <c r="I21" i="1" l="1"/>
  <c r="Y3" i="1"/>
  <c r="X20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3" i="1"/>
  <c r="F21" i="1"/>
  <c r="E21" i="1"/>
  <c r="D21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3" i="1"/>
  <c r="T6" i="1"/>
  <c r="V6" i="1" s="1"/>
  <c r="T7" i="1"/>
  <c r="V7" i="1" s="1"/>
  <c r="T10" i="1"/>
  <c r="V10" i="1" s="1"/>
  <c r="T11" i="1"/>
  <c r="V11" i="1" s="1"/>
  <c r="T12" i="1"/>
  <c r="V12" i="1" s="1"/>
  <c r="T18" i="1"/>
  <c r="V18" i="1" s="1"/>
  <c r="R4" i="1"/>
  <c r="T4" i="1" s="1"/>
  <c r="V4" i="1" s="1"/>
  <c r="R5" i="1"/>
  <c r="T5" i="1" s="1"/>
  <c r="V5" i="1" s="1"/>
  <c r="R6" i="1"/>
  <c r="R7" i="1"/>
  <c r="R8" i="1"/>
  <c r="T8" i="1" s="1"/>
  <c r="V8" i="1" s="1"/>
  <c r="R9" i="1"/>
  <c r="T9" i="1" s="1"/>
  <c r="V9" i="1" s="1"/>
  <c r="R10" i="1"/>
  <c r="R11" i="1"/>
  <c r="R12" i="1"/>
  <c r="R13" i="1"/>
  <c r="T13" i="1" s="1"/>
  <c r="V13" i="1" s="1"/>
  <c r="R14" i="1"/>
  <c r="T14" i="1" s="1"/>
  <c r="V14" i="1" s="1"/>
  <c r="R15" i="1"/>
  <c r="T15" i="1" s="1"/>
  <c r="V15" i="1" s="1"/>
  <c r="R16" i="1"/>
  <c r="T16" i="1" s="1"/>
  <c r="V16" i="1" s="1"/>
  <c r="R17" i="1"/>
  <c r="T17" i="1" s="1"/>
  <c r="V17" i="1" s="1"/>
  <c r="R18" i="1"/>
  <c r="R19" i="1"/>
  <c r="T19" i="1" s="1"/>
  <c r="V19" i="1" s="1"/>
  <c r="R20" i="1"/>
  <c r="T20" i="1" s="1"/>
  <c r="V20" i="1" s="1"/>
  <c r="R3" i="1"/>
  <c r="T3" i="1" s="1"/>
  <c r="R2" i="1"/>
  <c r="G21" i="1"/>
  <c r="V3" i="1" l="1"/>
  <c r="T21" i="1"/>
  <c r="R21" i="1"/>
</calcChain>
</file>

<file path=xl/sharedStrings.xml><?xml version="1.0" encoding="utf-8"?>
<sst xmlns="http://schemas.openxmlformats.org/spreadsheetml/2006/main" count="95" uniqueCount="35">
  <si>
    <t>Sr. No.</t>
  </si>
  <si>
    <t>Client Name</t>
  </si>
  <si>
    <t>National Stock Exchange of India Ltd.</t>
  </si>
  <si>
    <t>Documents Received</t>
  </si>
  <si>
    <t>Stilt - 001</t>
  </si>
  <si>
    <t>Indenture BUA (Sq. Ft.)</t>
  </si>
  <si>
    <t>Stilt - 002</t>
  </si>
  <si>
    <t>Stilt - 003</t>
  </si>
  <si>
    <t>Articles of Agreement, Indenture Deed</t>
  </si>
  <si>
    <t>Stilt - 005</t>
  </si>
  <si>
    <t>Stilt - 004</t>
  </si>
  <si>
    <t>AGR Super Built Up Area (Sq. Ft.)</t>
  </si>
  <si>
    <t>AGR Carpet Area (Sq. Ft.)</t>
  </si>
  <si>
    <t>Stilt - 006</t>
  </si>
  <si>
    <t>Stilt - 007</t>
  </si>
  <si>
    <t>Not Provided</t>
  </si>
  <si>
    <t>Car Parking No. As per Indenture Deed</t>
  </si>
  <si>
    <t>Visit</t>
  </si>
  <si>
    <t>External</t>
  </si>
  <si>
    <t>Internal</t>
  </si>
  <si>
    <t>Measured Carpet Area (Sq. Ft.)</t>
  </si>
  <si>
    <t>Thite Valuers</t>
  </si>
  <si>
    <t>Rate</t>
  </si>
  <si>
    <t>FMV</t>
  </si>
  <si>
    <t>Rate on CA</t>
  </si>
  <si>
    <t>Diff</t>
  </si>
  <si>
    <t>Rate on BUA</t>
  </si>
  <si>
    <t>Vastukala Valuers - 02.09.2024</t>
  </si>
  <si>
    <t>Apartment No.</t>
  </si>
  <si>
    <t>001</t>
  </si>
  <si>
    <t xml:space="preserve">Value </t>
  </si>
  <si>
    <t>Realizable Value</t>
  </si>
  <si>
    <t>Distress Value</t>
  </si>
  <si>
    <t>Insurance Value</t>
  </si>
  <si>
    <t>Government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</si>
</sst>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43" fontId="0" fillId="0" borderId="0" xfId="1" applyFont="1"/>
    <xf numFmtId="43" fontId="0" fillId="0" borderId="0" xfId="1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3" fontId="0" fillId="0" borderId="0" xfId="0" applyNumberFormat="1"/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1" xfId="0" applyBorder="1"/>
    <xf numFmtId="43" fontId="0" fillId="0" borderId="1" xfId="1" applyFont="1" applyBorder="1" applyAlignment="1">
      <alignment wrapText="1"/>
    </xf>
    <xf numFmtId="43" fontId="0" fillId="0" borderId="1" xfId="1" applyFont="1" applyFill="1" applyBorder="1"/>
    <xf numFmtId="43" fontId="0" fillId="0" borderId="1" xfId="1" applyFont="1" applyBorder="1"/>
    <xf numFmtId="43" fontId="0" fillId="0" borderId="1" xfId="1" quotePrefix="1" applyFont="1" applyBorder="1"/>
    <xf numFmtId="43" fontId="0" fillId="2" borderId="1" xfId="0" applyNumberFormat="1" applyFill="1" applyBorder="1"/>
    <xf numFmtId="0" fontId="0" fillId="2" borderId="1" xfId="0" applyFill="1" applyBorder="1"/>
    <xf numFmtId="43" fontId="0" fillId="0" borderId="1" xfId="1" applyFont="1" applyFill="1" applyBorder="1" applyAlignment="1">
      <alignment wrapText="1"/>
    </xf>
    <xf numFmtId="43" fontId="2" fillId="0" borderId="1" xfId="1" applyFont="1" applyBorder="1"/>
    <xf numFmtId="43" fontId="2" fillId="0" borderId="1" xfId="1" applyFont="1" applyFill="1" applyBorder="1"/>
    <xf numFmtId="0" fontId="2" fillId="0" borderId="1" xfId="0" applyFont="1" applyBorder="1"/>
    <xf numFmtId="43" fontId="2" fillId="2" borderId="1" xfId="1" applyFont="1" applyFill="1" applyBorder="1"/>
    <xf numFmtId="0" fontId="2" fillId="2" borderId="1" xfId="0" applyFont="1" applyFill="1" applyBorder="1"/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3" fontId="0" fillId="0" borderId="0" xfId="1" applyFont="1" applyFill="1"/>
    <xf numFmtId="0" fontId="0" fillId="0" borderId="0" xfId="0" applyFill="1"/>
    <xf numFmtId="0" fontId="2" fillId="0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24</xdr:row>
      <xdr:rowOff>152400</xdr:rowOff>
    </xdr:from>
    <xdr:to>
      <xdr:col>9</xdr:col>
      <xdr:colOff>339138</xdr:colOff>
      <xdr:row>39</xdr:row>
      <xdr:rowOff>76588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02FAF8-B1D5-47E3-9C43-4F1985671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5105400"/>
          <a:ext cx="4544059" cy="2781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3"/>
  <sheetViews>
    <sheetView tabSelected="1" zoomScale="130" zoomScaleNormal="130" workbookViewId="0">
      <selection activeCell="I21" sqref="I21"/>
    </sheetView>
  </sheetViews>
  <sheetFormatPr defaultRowHeight="15" x14ac:dyDescent="0.25"/>
  <cols>
    <col min="1" max="1" width="6.85546875" bestFit="1" customWidth="1"/>
    <col min="2" max="2" width="34.140625" hidden="1" customWidth="1"/>
    <col min="3" max="3" width="14.28515625" bestFit="1" customWidth="1"/>
    <col min="4" max="4" width="18" hidden="1" customWidth="1"/>
    <col min="5" max="5" width="13" style="3" hidden="1" customWidth="1"/>
    <col min="6" max="6" width="16.28515625" style="3" hidden="1" customWidth="1"/>
    <col min="7" max="7" width="14.28515625" style="31" bestFit="1" customWidth="1"/>
    <col min="8" max="8" width="14.28515625" style="31" customWidth="1"/>
    <col min="9" max="9" width="16.28515625" style="31" bestFit="1" customWidth="1"/>
    <col min="10" max="13" width="16.28515625" style="31" customWidth="1"/>
    <col min="14" max="14" width="14.42578125" customWidth="1"/>
    <col min="15" max="15" width="20.140625" customWidth="1"/>
    <col min="16" max="16" width="42.5703125" customWidth="1"/>
    <col min="17" max="17" width="9.140625" customWidth="1"/>
    <col min="18" max="18" width="11.28515625" customWidth="1"/>
    <col min="20" max="20" width="16.28515625" bestFit="1" customWidth="1"/>
    <col min="21" max="21" width="10.42578125" style="1" customWidth="1"/>
    <col min="22" max="22" width="12" bestFit="1" customWidth="1"/>
  </cols>
  <sheetData>
    <row r="1" spans="1:25" x14ac:dyDescent="0.25">
      <c r="G1" s="29" t="s">
        <v>27</v>
      </c>
      <c r="H1" s="29"/>
      <c r="I1" s="29"/>
      <c r="J1" s="32"/>
      <c r="K1" s="32"/>
      <c r="L1" s="32"/>
      <c r="M1" s="32"/>
      <c r="R1" s="6" t="s">
        <v>21</v>
      </c>
      <c r="S1" s="6"/>
      <c r="T1" s="6"/>
    </row>
    <row r="2" spans="1:25" s="4" customFormat="1" ht="45" x14ac:dyDescent="0.25">
      <c r="A2" s="7" t="s">
        <v>0</v>
      </c>
      <c r="B2" s="7" t="s">
        <v>1</v>
      </c>
      <c r="C2" s="7" t="s">
        <v>28</v>
      </c>
      <c r="D2" s="8" t="s">
        <v>20</v>
      </c>
      <c r="E2" s="8" t="s">
        <v>12</v>
      </c>
      <c r="F2" s="8" t="s">
        <v>11</v>
      </c>
      <c r="G2" s="9" t="s">
        <v>5</v>
      </c>
      <c r="H2" s="9" t="s">
        <v>26</v>
      </c>
      <c r="I2" s="9" t="s">
        <v>30</v>
      </c>
      <c r="J2" s="9" t="s">
        <v>31</v>
      </c>
      <c r="K2" s="9" t="s">
        <v>32</v>
      </c>
      <c r="L2" s="9" t="s">
        <v>33</v>
      </c>
      <c r="M2" s="9" t="s">
        <v>34</v>
      </c>
      <c r="N2" s="8" t="s">
        <v>17</v>
      </c>
      <c r="O2" s="8" t="s">
        <v>16</v>
      </c>
      <c r="P2" s="7" t="s">
        <v>3</v>
      </c>
      <c r="Q2" s="10"/>
      <c r="R2" s="11" t="str">
        <f>G2</f>
        <v>Indenture BUA (Sq. Ft.)</v>
      </c>
      <c r="S2" s="12" t="s">
        <v>22</v>
      </c>
      <c r="T2" s="12" t="s">
        <v>23</v>
      </c>
      <c r="U2" s="13" t="s">
        <v>25</v>
      </c>
      <c r="V2" s="10" t="s">
        <v>24</v>
      </c>
    </row>
    <row r="3" spans="1:25" x14ac:dyDescent="0.25">
      <c r="A3" s="28">
        <v>1</v>
      </c>
      <c r="B3" s="14" t="s">
        <v>2</v>
      </c>
      <c r="C3" s="27" t="s">
        <v>29</v>
      </c>
      <c r="D3" s="15">
        <v>935</v>
      </c>
      <c r="E3" s="15">
        <v>724</v>
      </c>
      <c r="F3" s="15">
        <v>974</v>
      </c>
      <c r="G3" s="16">
        <v>1108</v>
      </c>
      <c r="H3" s="16">
        <v>40800</v>
      </c>
      <c r="I3" s="16">
        <f>G3*H3</f>
        <v>45206400</v>
      </c>
      <c r="J3" s="16">
        <f>I3*0.9</f>
        <v>40685760</v>
      </c>
      <c r="K3" s="16">
        <f>I3*0.8</f>
        <v>36165120</v>
      </c>
      <c r="L3" s="16">
        <f>G3*3000</f>
        <v>3324000</v>
      </c>
      <c r="M3" s="16">
        <f>G3*17364</f>
        <v>19239312</v>
      </c>
      <c r="N3" s="17" t="s">
        <v>19</v>
      </c>
      <c r="O3" s="18" t="s">
        <v>4</v>
      </c>
      <c r="P3" s="14" t="s">
        <v>8</v>
      </c>
      <c r="Q3" s="14"/>
      <c r="R3" s="19">
        <f>G3</f>
        <v>1108</v>
      </c>
      <c r="S3" s="20">
        <v>40000</v>
      </c>
      <c r="T3" s="19">
        <f>R3*S3</f>
        <v>44320000</v>
      </c>
      <c r="U3" s="17">
        <f>G3/E3</f>
        <v>1.5303867403314917</v>
      </c>
      <c r="V3" s="14">
        <f>T3/E3</f>
        <v>61215.469613259665</v>
      </c>
      <c r="X3" s="1">
        <f>G3/D3</f>
        <v>1.1850267379679145</v>
      </c>
      <c r="Y3">
        <f>45/1.2</f>
        <v>37.5</v>
      </c>
    </row>
    <row r="4" spans="1:25" x14ac:dyDescent="0.25">
      <c r="A4" s="28">
        <v>2</v>
      </c>
      <c r="B4" s="14" t="s">
        <v>2</v>
      </c>
      <c r="C4" s="28">
        <v>101</v>
      </c>
      <c r="D4" s="15">
        <v>1255</v>
      </c>
      <c r="E4" s="15">
        <v>723</v>
      </c>
      <c r="F4" s="15">
        <v>988.07</v>
      </c>
      <c r="G4" s="16">
        <v>1469</v>
      </c>
      <c r="H4" s="16">
        <v>40800</v>
      </c>
      <c r="I4" s="16">
        <f t="shared" ref="I4:I20" si="0">G4*H4</f>
        <v>59935200</v>
      </c>
      <c r="J4" s="16">
        <f t="shared" ref="J4:J20" si="1">I4*0.9</f>
        <v>53941680</v>
      </c>
      <c r="K4" s="16">
        <f t="shared" ref="K4:K20" si="2">I4*0.8</f>
        <v>47948160</v>
      </c>
      <c r="L4" s="16">
        <f t="shared" ref="L4:M20" si="3">G4*3000</f>
        <v>4407000</v>
      </c>
      <c r="M4" s="16">
        <f t="shared" ref="M4:M20" si="4">G4*17364</f>
        <v>25507716</v>
      </c>
      <c r="N4" s="17" t="s">
        <v>18</v>
      </c>
      <c r="O4" s="18" t="s">
        <v>6</v>
      </c>
      <c r="P4" s="14" t="s">
        <v>8</v>
      </c>
      <c r="Q4" s="14"/>
      <c r="R4" s="19">
        <f t="shared" ref="R4:R20" si="5">G4</f>
        <v>1469</v>
      </c>
      <c r="S4" s="20">
        <v>40000</v>
      </c>
      <c r="T4" s="19">
        <f t="shared" ref="T4:T20" si="6">R4*S4</f>
        <v>58760000</v>
      </c>
      <c r="U4" s="17">
        <f t="shared" ref="U4:U20" si="7">G4/E4</f>
        <v>2.0318118948824342</v>
      </c>
      <c r="V4" s="14">
        <f t="shared" ref="V4:V20" si="8">T4/E4</f>
        <v>81272.475795297374</v>
      </c>
      <c r="X4" s="1">
        <f t="shared" ref="X4:X20" si="9">G4/D4</f>
        <v>1.1705179282868525</v>
      </c>
    </row>
    <row r="5" spans="1:25" x14ac:dyDescent="0.25">
      <c r="A5" s="28">
        <v>3</v>
      </c>
      <c r="B5" s="14" t="s">
        <v>2</v>
      </c>
      <c r="C5" s="28">
        <v>102</v>
      </c>
      <c r="D5" s="15">
        <v>1255</v>
      </c>
      <c r="E5" s="15">
        <v>723</v>
      </c>
      <c r="F5" s="15">
        <v>988.07</v>
      </c>
      <c r="G5" s="16">
        <v>1469</v>
      </c>
      <c r="H5" s="16">
        <v>40800</v>
      </c>
      <c r="I5" s="16">
        <f t="shared" si="0"/>
        <v>59935200</v>
      </c>
      <c r="J5" s="16">
        <f t="shared" si="1"/>
        <v>53941680</v>
      </c>
      <c r="K5" s="16">
        <f t="shared" si="2"/>
        <v>47948160</v>
      </c>
      <c r="L5" s="16">
        <f t="shared" si="3"/>
        <v>4407000</v>
      </c>
      <c r="M5" s="16">
        <f t="shared" si="4"/>
        <v>25507716</v>
      </c>
      <c r="N5" s="17" t="s">
        <v>18</v>
      </c>
      <c r="O5" s="18" t="s">
        <v>7</v>
      </c>
      <c r="P5" s="14" t="s">
        <v>8</v>
      </c>
      <c r="Q5" s="14"/>
      <c r="R5" s="19">
        <f t="shared" si="5"/>
        <v>1469</v>
      </c>
      <c r="S5" s="20">
        <v>40000</v>
      </c>
      <c r="T5" s="19">
        <f t="shared" si="6"/>
        <v>58760000</v>
      </c>
      <c r="U5" s="17">
        <f t="shared" si="7"/>
        <v>2.0318118948824342</v>
      </c>
      <c r="V5" s="14">
        <f t="shared" si="8"/>
        <v>81272.475795297374</v>
      </c>
      <c r="X5" s="1">
        <f t="shared" si="9"/>
        <v>1.1705179282868525</v>
      </c>
    </row>
    <row r="6" spans="1:25" x14ac:dyDescent="0.25">
      <c r="A6" s="28">
        <v>4</v>
      </c>
      <c r="B6" s="14" t="s">
        <v>2</v>
      </c>
      <c r="C6" s="28">
        <v>201</v>
      </c>
      <c r="D6" s="15">
        <v>1008</v>
      </c>
      <c r="E6" s="15">
        <v>871</v>
      </c>
      <c r="F6" s="15">
        <v>1131</v>
      </c>
      <c r="G6" s="21">
        <v>1235</v>
      </c>
      <c r="H6" s="16">
        <v>40800</v>
      </c>
      <c r="I6" s="16">
        <f t="shared" si="0"/>
        <v>50388000</v>
      </c>
      <c r="J6" s="16">
        <f t="shared" si="1"/>
        <v>45349200</v>
      </c>
      <c r="K6" s="16">
        <f t="shared" si="2"/>
        <v>40310400</v>
      </c>
      <c r="L6" s="16">
        <f t="shared" si="3"/>
        <v>3705000</v>
      </c>
      <c r="M6" s="16">
        <f t="shared" si="4"/>
        <v>21444540</v>
      </c>
      <c r="N6" s="17" t="s">
        <v>19</v>
      </c>
      <c r="O6" s="18" t="s">
        <v>10</v>
      </c>
      <c r="P6" s="14" t="s">
        <v>8</v>
      </c>
      <c r="Q6" s="14"/>
      <c r="R6" s="19">
        <f t="shared" si="5"/>
        <v>1235</v>
      </c>
      <c r="S6" s="20">
        <v>40000</v>
      </c>
      <c r="T6" s="19">
        <f t="shared" si="6"/>
        <v>49400000</v>
      </c>
      <c r="U6" s="17">
        <f t="shared" si="7"/>
        <v>1.4179104477611941</v>
      </c>
      <c r="V6" s="14">
        <f t="shared" si="8"/>
        <v>56716.417910447759</v>
      </c>
      <c r="X6" s="1">
        <f t="shared" si="9"/>
        <v>1.2251984126984128</v>
      </c>
    </row>
    <row r="7" spans="1:25" x14ac:dyDescent="0.25">
      <c r="A7" s="28">
        <v>5</v>
      </c>
      <c r="B7" s="14" t="s">
        <v>2</v>
      </c>
      <c r="C7" s="28">
        <v>202</v>
      </c>
      <c r="D7" s="15">
        <v>689</v>
      </c>
      <c r="E7" s="15">
        <v>639</v>
      </c>
      <c r="F7" s="15">
        <v>863</v>
      </c>
      <c r="G7" s="16">
        <v>863</v>
      </c>
      <c r="H7" s="16">
        <v>40800</v>
      </c>
      <c r="I7" s="16">
        <f t="shared" si="0"/>
        <v>35210400</v>
      </c>
      <c r="J7" s="16">
        <f t="shared" si="1"/>
        <v>31689360</v>
      </c>
      <c r="K7" s="16">
        <f t="shared" si="2"/>
        <v>28168320</v>
      </c>
      <c r="L7" s="16">
        <f t="shared" si="3"/>
        <v>2589000</v>
      </c>
      <c r="M7" s="16">
        <f t="shared" si="4"/>
        <v>14985132</v>
      </c>
      <c r="N7" s="17" t="s">
        <v>19</v>
      </c>
      <c r="O7" s="18" t="s">
        <v>9</v>
      </c>
      <c r="P7" s="14" t="s">
        <v>8</v>
      </c>
      <c r="Q7" s="14"/>
      <c r="R7" s="19">
        <f t="shared" si="5"/>
        <v>863</v>
      </c>
      <c r="S7" s="20">
        <v>40000</v>
      </c>
      <c r="T7" s="19">
        <f t="shared" si="6"/>
        <v>34520000</v>
      </c>
      <c r="U7" s="17">
        <f t="shared" si="7"/>
        <v>1.3505477308294209</v>
      </c>
      <c r="V7" s="14">
        <f t="shared" si="8"/>
        <v>54021.909233176841</v>
      </c>
      <c r="X7" s="1">
        <f t="shared" si="9"/>
        <v>1.2525399129172714</v>
      </c>
    </row>
    <row r="8" spans="1:25" x14ac:dyDescent="0.25">
      <c r="A8" s="28">
        <v>6</v>
      </c>
      <c r="B8" s="14" t="s">
        <v>2</v>
      </c>
      <c r="C8" s="28">
        <v>301</v>
      </c>
      <c r="D8" s="15">
        <v>833</v>
      </c>
      <c r="E8" s="15">
        <v>871</v>
      </c>
      <c r="F8" s="15">
        <v>1131</v>
      </c>
      <c r="G8" s="16">
        <v>979</v>
      </c>
      <c r="H8" s="16">
        <v>40800</v>
      </c>
      <c r="I8" s="16">
        <f t="shared" si="0"/>
        <v>39943200</v>
      </c>
      <c r="J8" s="16">
        <f t="shared" si="1"/>
        <v>35948880</v>
      </c>
      <c r="K8" s="16">
        <f t="shared" si="2"/>
        <v>31954560</v>
      </c>
      <c r="L8" s="16">
        <f t="shared" si="3"/>
        <v>2937000</v>
      </c>
      <c r="M8" s="16">
        <f t="shared" si="4"/>
        <v>16999356</v>
      </c>
      <c r="N8" s="17" t="s">
        <v>19</v>
      </c>
      <c r="O8" s="18" t="s">
        <v>13</v>
      </c>
      <c r="P8" s="14" t="s">
        <v>8</v>
      </c>
      <c r="Q8" s="14"/>
      <c r="R8" s="19">
        <f t="shared" si="5"/>
        <v>979</v>
      </c>
      <c r="S8" s="20">
        <v>40000</v>
      </c>
      <c r="T8" s="19">
        <f t="shared" si="6"/>
        <v>39160000</v>
      </c>
      <c r="U8" s="17">
        <f t="shared" si="7"/>
        <v>1.1239954075774972</v>
      </c>
      <c r="V8" s="14">
        <f t="shared" si="8"/>
        <v>44959.816303099884</v>
      </c>
      <c r="X8" s="1">
        <f t="shared" si="9"/>
        <v>1.1752701080432173</v>
      </c>
    </row>
    <row r="9" spans="1:25" x14ac:dyDescent="0.25">
      <c r="A9" s="28">
        <v>7</v>
      </c>
      <c r="B9" s="14" t="s">
        <v>2</v>
      </c>
      <c r="C9" s="28">
        <v>302</v>
      </c>
      <c r="D9" s="15">
        <v>888</v>
      </c>
      <c r="E9" s="15">
        <v>740</v>
      </c>
      <c r="F9" s="15">
        <v>1177</v>
      </c>
      <c r="G9" s="16">
        <v>978</v>
      </c>
      <c r="H9" s="16">
        <v>40800</v>
      </c>
      <c r="I9" s="16">
        <f t="shared" si="0"/>
        <v>39902400</v>
      </c>
      <c r="J9" s="16">
        <f t="shared" si="1"/>
        <v>35912160</v>
      </c>
      <c r="K9" s="16">
        <f t="shared" si="2"/>
        <v>31921920</v>
      </c>
      <c r="L9" s="16">
        <f t="shared" si="3"/>
        <v>2934000</v>
      </c>
      <c r="M9" s="16">
        <f t="shared" si="4"/>
        <v>16981992</v>
      </c>
      <c r="N9" s="17" t="s">
        <v>19</v>
      </c>
      <c r="O9" s="18" t="s">
        <v>14</v>
      </c>
      <c r="P9" s="14" t="s">
        <v>8</v>
      </c>
      <c r="Q9" s="14"/>
      <c r="R9" s="19">
        <f t="shared" si="5"/>
        <v>978</v>
      </c>
      <c r="S9" s="20">
        <v>40000</v>
      </c>
      <c r="T9" s="19">
        <f t="shared" si="6"/>
        <v>39120000</v>
      </c>
      <c r="U9" s="17">
        <f t="shared" si="7"/>
        <v>1.3216216216216217</v>
      </c>
      <c r="V9" s="14">
        <f t="shared" si="8"/>
        <v>52864.864864864867</v>
      </c>
      <c r="X9" s="1">
        <f t="shared" si="9"/>
        <v>1.1013513513513513</v>
      </c>
    </row>
    <row r="10" spans="1:25" x14ac:dyDescent="0.25">
      <c r="A10" s="28">
        <v>8</v>
      </c>
      <c r="B10" s="14" t="s">
        <v>2</v>
      </c>
      <c r="C10" s="28">
        <v>303</v>
      </c>
      <c r="D10" s="15">
        <v>814</v>
      </c>
      <c r="E10" s="15">
        <v>740</v>
      </c>
      <c r="F10" s="15">
        <v>1131</v>
      </c>
      <c r="G10" s="16">
        <v>979</v>
      </c>
      <c r="H10" s="16">
        <v>40800</v>
      </c>
      <c r="I10" s="16">
        <f t="shared" si="0"/>
        <v>39943200</v>
      </c>
      <c r="J10" s="16">
        <f t="shared" si="1"/>
        <v>35948880</v>
      </c>
      <c r="K10" s="16">
        <f t="shared" si="2"/>
        <v>31954560</v>
      </c>
      <c r="L10" s="16">
        <f t="shared" si="3"/>
        <v>2937000</v>
      </c>
      <c r="M10" s="16">
        <f t="shared" si="4"/>
        <v>16999356</v>
      </c>
      <c r="N10" s="17" t="s">
        <v>19</v>
      </c>
      <c r="O10" s="18" t="s">
        <v>15</v>
      </c>
      <c r="P10" s="14" t="s">
        <v>8</v>
      </c>
      <c r="Q10" s="14"/>
      <c r="R10" s="19">
        <f t="shared" si="5"/>
        <v>979</v>
      </c>
      <c r="S10" s="20">
        <v>40000</v>
      </c>
      <c r="T10" s="19">
        <f t="shared" si="6"/>
        <v>39160000</v>
      </c>
      <c r="U10" s="17">
        <f t="shared" si="7"/>
        <v>1.3229729729729729</v>
      </c>
      <c r="V10" s="14">
        <f t="shared" si="8"/>
        <v>52918.91891891892</v>
      </c>
      <c r="X10" s="1">
        <f t="shared" si="9"/>
        <v>1.2027027027027026</v>
      </c>
    </row>
    <row r="11" spans="1:25" x14ac:dyDescent="0.25">
      <c r="A11" s="28">
        <v>9</v>
      </c>
      <c r="B11" s="14" t="s">
        <v>2</v>
      </c>
      <c r="C11" s="28">
        <v>401</v>
      </c>
      <c r="D11" s="15">
        <v>833</v>
      </c>
      <c r="E11" s="15">
        <v>871</v>
      </c>
      <c r="F11" s="15">
        <v>1131</v>
      </c>
      <c r="G11" s="21">
        <v>979</v>
      </c>
      <c r="H11" s="16">
        <v>40800</v>
      </c>
      <c r="I11" s="16">
        <f t="shared" si="0"/>
        <v>39943200</v>
      </c>
      <c r="J11" s="16">
        <f t="shared" si="1"/>
        <v>35948880</v>
      </c>
      <c r="K11" s="16">
        <f t="shared" si="2"/>
        <v>31954560</v>
      </c>
      <c r="L11" s="16">
        <f t="shared" si="3"/>
        <v>2937000</v>
      </c>
      <c r="M11" s="16">
        <f t="shared" si="4"/>
        <v>16999356</v>
      </c>
      <c r="N11" s="17" t="s">
        <v>19</v>
      </c>
      <c r="O11" s="18" t="s">
        <v>15</v>
      </c>
      <c r="P11" s="14" t="s">
        <v>8</v>
      </c>
      <c r="Q11" s="14"/>
      <c r="R11" s="19">
        <f t="shared" si="5"/>
        <v>979</v>
      </c>
      <c r="S11" s="20">
        <v>40000</v>
      </c>
      <c r="T11" s="19">
        <f t="shared" si="6"/>
        <v>39160000</v>
      </c>
      <c r="U11" s="17">
        <f t="shared" si="7"/>
        <v>1.1239954075774972</v>
      </c>
      <c r="V11" s="14">
        <f t="shared" si="8"/>
        <v>44959.816303099884</v>
      </c>
      <c r="X11" s="1">
        <f t="shared" si="9"/>
        <v>1.1752701080432173</v>
      </c>
    </row>
    <row r="12" spans="1:25" x14ac:dyDescent="0.25">
      <c r="A12" s="28">
        <v>10</v>
      </c>
      <c r="B12" s="14" t="s">
        <v>2</v>
      </c>
      <c r="C12" s="28">
        <v>402</v>
      </c>
      <c r="D12" s="15">
        <v>888</v>
      </c>
      <c r="E12" s="15">
        <v>888</v>
      </c>
      <c r="F12" s="15">
        <v>1177</v>
      </c>
      <c r="G12" s="16">
        <v>978</v>
      </c>
      <c r="H12" s="16">
        <v>40800</v>
      </c>
      <c r="I12" s="16">
        <f t="shared" si="0"/>
        <v>39902400</v>
      </c>
      <c r="J12" s="16">
        <f t="shared" si="1"/>
        <v>35912160</v>
      </c>
      <c r="K12" s="16">
        <f t="shared" si="2"/>
        <v>31921920</v>
      </c>
      <c r="L12" s="16">
        <f t="shared" si="3"/>
        <v>2934000</v>
      </c>
      <c r="M12" s="16">
        <f t="shared" si="4"/>
        <v>16981992</v>
      </c>
      <c r="N12" s="17" t="s">
        <v>18</v>
      </c>
      <c r="O12" s="18" t="s">
        <v>15</v>
      </c>
      <c r="P12" s="14" t="s">
        <v>8</v>
      </c>
      <c r="Q12" s="14"/>
      <c r="R12" s="19">
        <f t="shared" si="5"/>
        <v>978</v>
      </c>
      <c r="S12" s="20">
        <v>40000</v>
      </c>
      <c r="T12" s="19">
        <f t="shared" si="6"/>
        <v>39120000</v>
      </c>
      <c r="U12" s="17">
        <f t="shared" si="7"/>
        <v>1.1013513513513513</v>
      </c>
      <c r="V12" s="14">
        <f t="shared" si="8"/>
        <v>44054.054054054053</v>
      </c>
      <c r="X12" s="1">
        <f t="shared" si="9"/>
        <v>1.1013513513513513</v>
      </c>
    </row>
    <row r="13" spans="1:25" x14ac:dyDescent="0.25">
      <c r="A13" s="28">
        <v>11</v>
      </c>
      <c r="B13" s="14" t="s">
        <v>2</v>
      </c>
      <c r="C13" s="28">
        <v>403</v>
      </c>
      <c r="D13" s="15">
        <v>814</v>
      </c>
      <c r="E13" s="15">
        <v>871</v>
      </c>
      <c r="F13" s="15">
        <v>1131</v>
      </c>
      <c r="G13" s="16">
        <v>979</v>
      </c>
      <c r="H13" s="16">
        <v>40800</v>
      </c>
      <c r="I13" s="16">
        <f t="shared" si="0"/>
        <v>39943200</v>
      </c>
      <c r="J13" s="16">
        <f t="shared" si="1"/>
        <v>35948880</v>
      </c>
      <c r="K13" s="16">
        <f t="shared" si="2"/>
        <v>31954560</v>
      </c>
      <c r="L13" s="16">
        <f t="shared" si="3"/>
        <v>2937000</v>
      </c>
      <c r="M13" s="16">
        <f t="shared" si="4"/>
        <v>16999356</v>
      </c>
      <c r="N13" s="17" t="s">
        <v>19</v>
      </c>
      <c r="O13" s="18" t="s">
        <v>15</v>
      </c>
      <c r="P13" s="14" t="s">
        <v>8</v>
      </c>
      <c r="Q13" s="14"/>
      <c r="R13" s="19">
        <f t="shared" si="5"/>
        <v>979</v>
      </c>
      <c r="S13" s="20">
        <v>40000</v>
      </c>
      <c r="T13" s="19">
        <f t="shared" si="6"/>
        <v>39160000</v>
      </c>
      <c r="U13" s="17">
        <f t="shared" si="7"/>
        <v>1.1239954075774972</v>
      </c>
      <c r="V13" s="14">
        <f t="shared" si="8"/>
        <v>44959.816303099884</v>
      </c>
      <c r="X13" s="1">
        <f t="shared" si="9"/>
        <v>1.2027027027027026</v>
      </c>
    </row>
    <row r="14" spans="1:25" x14ac:dyDescent="0.25">
      <c r="A14" s="28">
        <v>12</v>
      </c>
      <c r="B14" s="14" t="s">
        <v>2</v>
      </c>
      <c r="C14" s="28">
        <v>501</v>
      </c>
      <c r="D14" s="15">
        <v>833</v>
      </c>
      <c r="E14" s="15">
        <v>871</v>
      </c>
      <c r="F14" s="15">
        <v>1131</v>
      </c>
      <c r="G14" s="16">
        <v>979</v>
      </c>
      <c r="H14" s="16">
        <v>40800</v>
      </c>
      <c r="I14" s="16">
        <f t="shared" si="0"/>
        <v>39943200</v>
      </c>
      <c r="J14" s="16">
        <f t="shared" si="1"/>
        <v>35948880</v>
      </c>
      <c r="K14" s="16">
        <f t="shared" si="2"/>
        <v>31954560</v>
      </c>
      <c r="L14" s="16">
        <f t="shared" si="3"/>
        <v>2937000</v>
      </c>
      <c r="M14" s="16">
        <f t="shared" si="4"/>
        <v>16999356</v>
      </c>
      <c r="N14" s="17" t="s">
        <v>18</v>
      </c>
      <c r="O14" s="18" t="s">
        <v>15</v>
      </c>
      <c r="P14" s="14" t="s">
        <v>8</v>
      </c>
      <c r="Q14" s="14"/>
      <c r="R14" s="19">
        <f t="shared" si="5"/>
        <v>979</v>
      </c>
      <c r="S14" s="20">
        <v>40000</v>
      </c>
      <c r="T14" s="19">
        <f t="shared" si="6"/>
        <v>39160000</v>
      </c>
      <c r="U14" s="17">
        <f t="shared" si="7"/>
        <v>1.1239954075774972</v>
      </c>
      <c r="V14" s="14">
        <f t="shared" si="8"/>
        <v>44959.816303099884</v>
      </c>
      <c r="X14" s="1">
        <f t="shared" si="9"/>
        <v>1.1752701080432173</v>
      </c>
    </row>
    <row r="15" spans="1:25" x14ac:dyDescent="0.25">
      <c r="A15" s="28">
        <v>13</v>
      </c>
      <c r="B15" s="14" t="s">
        <v>2</v>
      </c>
      <c r="C15" s="28">
        <v>502</v>
      </c>
      <c r="D15" s="15">
        <v>888</v>
      </c>
      <c r="E15" s="15">
        <v>888</v>
      </c>
      <c r="F15" s="15">
        <v>1177</v>
      </c>
      <c r="G15" s="16">
        <v>979</v>
      </c>
      <c r="H15" s="16">
        <v>40800</v>
      </c>
      <c r="I15" s="16">
        <f t="shared" si="0"/>
        <v>39943200</v>
      </c>
      <c r="J15" s="16">
        <f t="shared" si="1"/>
        <v>35948880</v>
      </c>
      <c r="K15" s="16">
        <f t="shared" si="2"/>
        <v>31954560</v>
      </c>
      <c r="L15" s="16">
        <f t="shared" si="3"/>
        <v>2937000</v>
      </c>
      <c r="M15" s="16">
        <f t="shared" si="4"/>
        <v>16999356</v>
      </c>
      <c r="N15" s="17" t="s">
        <v>19</v>
      </c>
      <c r="O15" s="18" t="s">
        <v>15</v>
      </c>
      <c r="P15" s="14" t="s">
        <v>8</v>
      </c>
      <c r="Q15" s="14"/>
      <c r="R15" s="19">
        <f t="shared" si="5"/>
        <v>979</v>
      </c>
      <c r="S15" s="20">
        <v>40000</v>
      </c>
      <c r="T15" s="19">
        <f t="shared" si="6"/>
        <v>39160000</v>
      </c>
      <c r="U15" s="17">
        <f t="shared" si="7"/>
        <v>1.1024774774774775</v>
      </c>
      <c r="V15" s="14">
        <f t="shared" si="8"/>
        <v>44099.099099099098</v>
      </c>
      <c r="X15" s="1">
        <f t="shared" si="9"/>
        <v>1.1024774774774775</v>
      </c>
    </row>
    <row r="16" spans="1:25" x14ac:dyDescent="0.25">
      <c r="A16" s="28">
        <v>14</v>
      </c>
      <c r="B16" s="14" t="s">
        <v>2</v>
      </c>
      <c r="C16" s="28">
        <v>503</v>
      </c>
      <c r="D16" s="15">
        <v>814</v>
      </c>
      <c r="E16" s="15">
        <v>871</v>
      </c>
      <c r="F16" s="15">
        <v>1131</v>
      </c>
      <c r="G16" s="16">
        <v>979</v>
      </c>
      <c r="H16" s="16">
        <v>40800</v>
      </c>
      <c r="I16" s="16">
        <f t="shared" si="0"/>
        <v>39943200</v>
      </c>
      <c r="J16" s="16">
        <f t="shared" si="1"/>
        <v>35948880</v>
      </c>
      <c r="K16" s="16">
        <f t="shared" si="2"/>
        <v>31954560</v>
      </c>
      <c r="L16" s="16">
        <f t="shared" si="3"/>
        <v>2937000</v>
      </c>
      <c r="M16" s="16">
        <f t="shared" si="4"/>
        <v>16999356</v>
      </c>
      <c r="N16" s="17" t="s">
        <v>18</v>
      </c>
      <c r="O16" s="18" t="s">
        <v>15</v>
      </c>
      <c r="P16" s="14" t="s">
        <v>8</v>
      </c>
      <c r="Q16" s="14"/>
      <c r="R16" s="19">
        <f t="shared" si="5"/>
        <v>979</v>
      </c>
      <c r="S16" s="20">
        <v>40000</v>
      </c>
      <c r="T16" s="19">
        <f t="shared" si="6"/>
        <v>39160000</v>
      </c>
      <c r="U16" s="17">
        <f t="shared" si="7"/>
        <v>1.1239954075774972</v>
      </c>
      <c r="V16" s="14">
        <f t="shared" si="8"/>
        <v>44959.816303099884</v>
      </c>
      <c r="X16" s="1">
        <f t="shared" si="9"/>
        <v>1.2027027027027026</v>
      </c>
    </row>
    <row r="17" spans="1:24" x14ac:dyDescent="0.25">
      <c r="A17" s="28">
        <v>15</v>
      </c>
      <c r="B17" s="14" t="s">
        <v>2</v>
      </c>
      <c r="C17" s="28">
        <v>601</v>
      </c>
      <c r="D17" s="15">
        <v>1255</v>
      </c>
      <c r="E17" s="15">
        <v>1315</v>
      </c>
      <c r="F17" s="15">
        <v>1719</v>
      </c>
      <c r="G17" s="16">
        <v>1454</v>
      </c>
      <c r="H17" s="16">
        <v>40800</v>
      </c>
      <c r="I17" s="16">
        <f t="shared" si="0"/>
        <v>59323200</v>
      </c>
      <c r="J17" s="16">
        <f t="shared" si="1"/>
        <v>53390880</v>
      </c>
      <c r="K17" s="16">
        <f t="shared" si="2"/>
        <v>47458560</v>
      </c>
      <c r="L17" s="16">
        <f t="shared" si="3"/>
        <v>4362000</v>
      </c>
      <c r="M17" s="16">
        <f t="shared" si="4"/>
        <v>25247256</v>
      </c>
      <c r="N17" s="17" t="s">
        <v>19</v>
      </c>
      <c r="O17" s="18" t="s">
        <v>15</v>
      </c>
      <c r="P17" s="14" t="s">
        <v>8</v>
      </c>
      <c r="Q17" s="14"/>
      <c r="R17" s="19">
        <f t="shared" si="5"/>
        <v>1454</v>
      </c>
      <c r="S17" s="20">
        <v>40000</v>
      </c>
      <c r="T17" s="19">
        <f t="shared" si="6"/>
        <v>58160000</v>
      </c>
      <c r="U17" s="17">
        <f t="shared" si="7"/>
        <v>1.105703422053232</v>
      </c>
      <c r="V17" s="14">
        <f t="shared" si="8"/>
        <v>44228.136882129278</v>
      </c>
      <c r="X17" s="1">
        <f t="shared" si="9"/>
        <v>1.1585657370517928</v>
      </c>
    </row>
    <row r="18" spans="1:24" x14ac:dyDescent="0.25">
      <c r="A18" s="28">
        <v>16</v>
      </c>
      <c r="B18" s="14" t="s">
        <v>2</v>
      </c>
      <c r="C18" s="28">
        <v>602</v>
      </c>
      <c r="D18" s="15">
        <v>1255</v>
      </c>
      <c r="E18" s="15">
        <v>1315</v>
      </c>
      <c r="F18" s="15">
        <v>1719</v>
      </c>
      <c r="G18" s="16">
        <v>1454</v>
      </c>
      <c r="H18" s="16">
        <v>40800</v>
      </c>
      <c r="I18" s="16">
        <f t="shared" si="0"/>
        <v>59323200</v>
      </c>
      <c r="J18" s="16">
        <f t="shared" si="1"/>
        <v>53390880</v>
      </c>
      <c r="K18" s="16">
        <f t="shared" si="2"/>
        <v>47458560</v>
      </c>
      <c r="L18" s="16">
        <f t="shared" si="3"/>
        <v>4362000</v>
      </c>
      <c r="M18" s="16">
        <f t="shared" si="4"/>
        <v>25247256</v>
      </c>
      <c r="N18" s="17" t="s">
        <v>18</v>
      </c>
      <c r="O18" s="18" t="s">
        <v>15</v>
      </c>
      <c r="P18" s="14" t="s">
        <v>8</v>
      </c>
      <c r="Q18" s="14"/>
      <c r="R18" s="19">
        <f t="shared" si="5"/>
        <v>1454</v>
      </c>
      <c r="S18" s="20">
        <v>40000</v>
      </c>
      <c r="T18" s="19">
        <f t="shared" si="6"/>
        <v>58160000</v>
      </c>
      <c r="U18" s="17">
        <f t="shared" si="7"/>
        <v>1.105703422053232</v>
      </c>
      <c r="V18" s="14">
        <f t="shared" si="8"/>
        <v>44228.136882129278</v>
      </c>
      <c r="X18" s="1">
        <f t="shared" si="9"/>
        <v>1.1585657370517928</v>
      </c>
    </row>
    <row r="19" spans="1:24" x14ac:dyDescent="0.25">
      <c r="A19" s="28">
        <v>17</v>
      </c>
      <c r="B19" s="14" t="s">
        <v>2</v>
      </c>
      <c r="C19" s="28">
        <v>702</v>
      </c>
      <c r="D19" s="15">
        <v>266</v>
      </c>
      <c r="E19" s="15">
        <v>887</v>
      </c>
      <c r="F19" s="15">
        <v>1177</v>
      </c>
      <c r="G19" s="16">
        <v>304</v>
      </c>
      <c r="H19" s="16">
        <v>40800</v>
      </c>
      <c r="I19" s="16">
        <f t="shared" si="0"/>
        <v>12403200</v>
      </c>
      <c r="J19" s="16">
        <f t="shared" si="1"/>
        <v>11162880</v>
      </c>
      <c r="K19" s="16">
        <f t="shared" si="2"/>
        <v>9922560</v>
      </c>
      <c r="L19" s="16">
        <f t="shared" si="3"/>
        <v>912000</v>
      </c>
      <c r="M19" s="16">
        <f t="shared" si="4"/>
        <v>5278656</v>
      </c>
      <c r="N19" s="17" t="s">
        <v>19</v>
      </c>
      <c r="O19" s="18" t="s">
        <v>15</v>
      </c>
      <c r="P19" s="14" t="s">
        <v>8</v>
      </c>
      <c r="Q19" s="14"/>
      <c r="R19" s="19">
        <f t="shared" si="5"/>
        <v>304</v>
      </c>
      <c r="S19" s="20">
        <v>40000</v>
      </c>
      <c r="T19" s="19">
        <f t="shared" si="6"/>
        <v>12160000</v>
      </c>
      <c r="U19" s="17">
        <f t="shared" si="7"/>
        <v>0.34272829763246898</v>
      </c>
      <c r="V19" s="14">
        <f t="shared" si="8"/>
        <v>13709.13190529876</v>
      </c>
      <c r="X19" s="1">
        <f t="shared" si="9"/>
        <v>1.1428571428571428</v>
      </c>
    </row>
    <row r="20" spans="1:24" x14ac:dyDescent="0.25">
      <c r="A20" s="28">
        <v>18</v>
      </c>
      <c r="B20" s="14" t="s">
        <v>2</v>
      </c>
      <c r="C20" s="28">
        <v>703</v>
      </c>
      <c r="D20" s="15">
        <v>1188</v>
      </c>
      <c r="E20" s="15">
        <v>871</v>
      </c>
      <c r="F20" s="15">
        <v>1131</v>
      </c>
      <c r="G20" s="16">
        <v>1375</v>
      </c>
      <c r="H20" s="16">
        <v>40800</v>
      </c>
      <c r="I20" s="16">
        <f t="shared" si="0"/>
        <v>56100000</v>
      </c>
      <c r="J20" s="16">
        <f t="shared" si="1"/>
        <v>50490000</v>
      </c>
      <c r="K20" s="16">
        <f t="shared" si="2"/>
        <v>44880000</v>
      </c>
      <c r="L20" s="16">
        <f t="shared" si="3"/>
        <v>4125000</v>
      </c>
      <c r="M20" s="16">
        <f t="shared" si="4"/>
        <v>23875500</v>
      </c>
      <c r="N20" s="17" t="s">
        <v>19</v>
      </c>
      <c r="O20" s="18" t="s">
        <v>15</v>
      </c>
      <c r="P20" s="14" t="s">
        <v>8</v>
      </c>
      <c r="Q20" s="14"/>
      <c r="R20" s="19">
        <f t="shared" si="5"/>
        <v>1375</v>
      </c>
      <c r="S20" s="20">
        <v>40000</v>
      </c>
      <c r="T20" s="19">
        <f t="shared" si="6"/>
        <v>55000000</v>
      </c>
      <c r="U20" s="17">
        <f t="shared" si="7"/>
        <v>1.5786452353616534</v>
      </c>
      <c r="V20" s="14">
        <f t="shared" si="8"/>
        <v>63145.80941446613</v>
      </c>
      <c r="X20" s="1">
        <f t="shared" si="9"/>
        <v>1.1574074074074074</v>
      </c>
    </row>
    <row r="21" spans="1:24" x14ac:dyDescent="0.25">
      <c r="A21" s="14"/>
      <c r="B21" s="14"/>
      <c r="C21" s="14"/>
      <c r="D21" s="22">
        <f t="shared" ref="D21:F21" si="10">SUM(D3:D20)</f>
        <v>16711</v>
      </c>
      <c r="E21" s="22">
        <f t="shared" si="10"/>
        <v>15679</v>
      </c>
      <c r="F21" s="22">
        <f t="shared" si="10"/>
        <v>21007.14</v>
      </c>
      <c r="G21" s="23">
        <f>SUM(G3:G20)</f>
        <v>19540</v>
      </c>
      <c r="H21" s="23"/>
      <c r="I21" s="23">
        <f>SUM(I3:I20)</f>
        <v>797232000</v>
      </c>
      <c r="J21" s="23">
        <f>SUM(J3:J20)</f>
        <v>717508800</v>
      </c>
      <c r="K21" s="23">
        <f>SUM(K3:K20)</f>
        <v>637785600</v>
      </c>
      <c r="L21" s="23">
        <f>SUM(L3:L20)</f>
        <v>58620000</v>
      </c>
      <c r="M21" s="23">
        <f>SUM(M3:M20)</f>
        <v>339292560</v>
      </c>
      <c r="N21" s="22"/>
      <c r="O21" s="22"/>
      <c r="P21" s="24"/>
      <c r="Q21" s="24"/>
      <c r="R21" s="25">
        <f>SUM(R3:R20)</f>
        <v>19540</v>
      </c>
      <c r="S21" s="26"/>
      <c r="T21" s="25">
        <f>SUM(T3:T20)</f>
        <v>781600000</v>
      </c>
      <c r="U21" s="17"/>
      <c r="V21" s="14"/>
    </row>
    <row r="22" spans="1:24" x14ac:dyDescent="0.25">
      <c r="D22" s="2"/>
      <c r="E22" s="2"/>
      <c r="F22" s="2"/>
      <c r="G22" s="30"/>
      <c r="H22" s="30"/>
      <c r="I22" s="30"/>
      <c r="J22" s="30"/>
      <c r="K22" s="30"/>
      <c r="L22" s="30"/>
      <c r="M22" s="30"/>
      <c r="N22" s="1"/>
      <c r="O22" s="1"/>
    </row>
    <row r="23" spans="1:24" x14ac:dyDescent="0.25">
      <c r="D23" s="5"/>
      <c r="E23" s="2"/>
      <c r="F23" s="2"/>
      <c r="G23" s="30"/>
      <c r="H23" s="30"/>
      <c r="I23" s="30"/>
      <c r="J23" s="30"/>
      <c r="K23" s="30"/>
      <c r="L23" s="30"/>
      <c r="M23" s="30"/>
      <c r="N23" s="1"/>
      <c r="O23" s="1"/>
    </row>
    <row r="24" spans="1:24" x14ac:dyDescent="0.25">
      <c r="E24" s="2"/>
      <c r="F24" s="2"/>
      <c r="G24" s="30"/>
      <c r="H24" s="30"/>
      <c r="I24" s="30"/>
      <c r="J24" s="30"/>
      <c r="K24" s="30"/>
      <c r="L24" s="30"/>
      <c r="M24" s="30"/>
      <c r="N24" s="1"/>
      <c r="O24" s="1"/>
    </row>
    <row r="25" spans="1:24" x14ac:dyDescent="0.25">
      <c r="E25" s="2"/>
      <c r="F25" s="2"/>
      <c r="G25" s="30"/>
      <c r="H25" s="30"/>
      <c r="I25" s="30"/>
      <c r="J25" s="30"/>
      <c r="K25" s="30"/>
      <c r="L25" s="30"/>
      <c r="M25" s="30"/>
      <c r="N25" s="1"/>
      <c r="O25" s="1"/>
    </row>
    <row r="26" spans="1:24" x14ac:dyDescent="0.25">
      <c r="E26" s="2"/>
      <c r="F26" s="2"/>
      <c r="G26" s="30"/>
      <c r="H26" s="30"/>
      <c r="I26" s="30"/>
      <c r="J26" s="30"/>
      <c r="K26" s="30"/>
      <c r="L26" s="30"/>
      <c r="M26" s="30"/>
      <c r="N26" s="1"/>
      <c r="O26" s="1"/>
    </row>
    <row r="27" spans="1:24" x14ac:dyDescent="0.25">
      <c r="E27" s="2"/>
      <c r="F27" s="2"/>
      <c r="G27" s="30"/>
      <c r="H27" s="30"/>
      <c r="I27" s="30"/>
      <c r="J27" s="30"/>
      <c r="K27" s="30"/>
      <c r="L27" s="30"/>
      <c r="M27" s="30"/>
      <c r="N27" s="1"/>
      <c r="O27" s="1"/>
    </row>
    <row r="28" spans="1:24" x14ac:dyDescent="0.25">
      <c r="E28" s="2"/>
      <c r="F28" s="2"/>
      <c r="G28" s="30"/>
      <c r="H28" s="30"/>
      <c r="I28" s="30"/>
      <c r="J28" s="30"/>
      <c r="K28" s="30"/>
      <c r="L28" s="30"/>
      <c r="M28" s="30"/>
      <c r="N28" s="1"/>
      <c r="O28" s="1"/>
    </row>
    <row r="29" spans="1:24" x14ac:dyDescent="0.25">
      <c r="E29" s="2"/>
      <c r="F29" s="2"/>
      <c r="G29" s="30"/>
      <c r="H29" s="30"/>
      <c r="I29" s="30"/>
      <c r="J29" s="30"/>
      <c r="K29" s="30"/>
      <c r="L29" s="30"/>
      <c r="M29" s="30"/>
      <c r="N29" s="1"/>
      <c r="O29" s="1"/>
    </row>
    <row r="30" spans="1:24" x14ac:dyDescent="0.25">
      <c r="E30" s="2"/>
      <c r="F30" s="2"/>
      <c r="G30" s="30"/>
      <c r="H30" s="30"/>
      <c r="I30" s="30"/>
      <c r="J30" s="30"/>
      <c r="K30" s="30"/>
      <c r="L30" s="30"/>
      <c r="M30" s="30"/>
      <c r="N30" s="1"/>
      <c r="O30" s="1"/>
    </row>
    <row r="31" spans="1:24" x14ac:dyDescent="0.25">
      <c r="E31" s="2"/>
      <c r="F31" s="2"/>
      <c r="G31" s="30"/>
      <c r="H31" s="30"/>
      <c r="I31" s="30"/>
      <c r="J31" s="30"/>
      <c r="K31" s="30"/>
      <c r="L31" s="30"/>
      <c r="M31" s="30"/>
      <c r="N31" s="1"/>
      <c r="O31" s="1"/>
    </row>
    <row r="32" spans="1:24" x14ac:dyDescent="0.25">
      <c r="E32" s="2"/>
      <c r="F32" s="2"/>
      <c r="G32" s="30"/>
      <c r="H32" s="30"/>
      <c r="I32" s="30"/>
      <c r="J32" s="30"/>
      <c r="K32" s="30"/>
      <c r="L32" s="30"/>
      <c r="M32" s="30"/>
      <c r="N32" s="1"/>
      <c r="O32" s="1"/>
    </row>
    <row r="33" spans="5:15" x14ac:dyDescent="0.25">
      <c r="E33" s="2"/>
      <c r="F33" s="2"/>
      <c r="G33" s="30"/>
      <c r="H33" s="30"/>
      <c r="I33" s="30"/>
      <c r="J33" s="30"/>
      <c r="K33" s="30"/>
      <c r="L33" s="30"/>
      <c r="M33" s="30"/>
      <c r="N33" s="1"/>
      <c r="O33" s="1"/>
    </row>
  </sheetData>
  <autoFilter ref="A2:P21" xr:uid="{1A77B97B-E32B-4FD7-9F06-5D0F0536912D}"/>
  <mergeCells count="1">
    <mergeCell ref="G1:I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VASTUKALA-22</dc:creator>
  <cp:lastModifiedBy>VASTUKALA-22</cp:lastModifiedBy>
  <dcterms:created xsi:type="dcterms:W3CDTF">2015-06-05T18:17:20Z</dcterms:created>
  <dcterms:modified xsi:type="dcterms:W3CDTF">2024-09-02T12:49:01Z</dcterms:modified>
</cp:coreProperties>
</file>