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Kishore Bhuwaneshwar Saun\"/>
    </mc:Choice>
  </mc:AlternateContent>
  <xr:revisionPtr revIDLastSave="0" documentId="13_ncr:1_{EEED116C-8523-447F-B635-9276BA4EC9A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9" i="4"/>
  <c r="Q9" i="4" s="1"/>
  <c r="J9" i="4"/>
  <c r="I9" i="4"/>
  <c r="Q8" i="4"/>
  <c r="P8" i="4"/>
  <c r="J8" i="4"/>
  <c r="I8" i="4"/>
  <c r="P7" i="4"/>
  <c r="Q7" i="4" s="1"/>
  <c r="J7" i="4"/>
  <c r="I7" i="4"/>
  <c r="P6" i="4"/>
  <c r="Q6" i="4" s="1"/>
  <c r="J6" i="4"/>
  <c r="I6" i="4"/>
  <c r="P5" i="4"/>
  <c r="J5" i="4"/>
  <c r="I5" i="4"/>
  <c r="J4" i="4"/>
  <c r="I4" i="4"/>
  <c r="P3" i="4"/>
  <c r="J3" i="4"/>
  <c r="I3" i="4"/>
  <c r="P2" i="4"/>
  <c r="J2" i="4"/>
  <c r="I2" i="4"/>
  <c r="I29" i="4"/>
  <c r="G27" i="4"/>
  <c r="D33" i="4" l="1"/>
  <c r="D32" i="4"/>
  <c r="D31" i="4"/>
  <c r="G31" i="4" l="1"/>
  <c r="G32" i="4" s="1"/>
  <c r="C5" i="25" l="1"/>
  <c r="C4" i="25"/>
  <c r="C3" i="25"/>
  <c r="B3" i="4"/>
  <c r="B6" i="4"/>
  <c r="C6" i="4" s="1"/>
  <c r="B7" i="4"/>
  <c r="B9" i="4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B8" i="4"/>
  <c r="B4" i="4"/>
  <c r="B2" i="4"/>
  <c r="C2" i="4" s="1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8" i="4" l="1"/>
  <c r="H9" i="4"/>
  <c r="G9" i="4"/>
  <c r="F9" i="4"/>
  <c r="G2" i="4"/>
  <c r="F2" i="4"/>
  <c r="F6" i="4"/>
  <c r="G6" i="4"/>
  <c r="C7" i="4"/>
  <c r="D7" i="4" s="1"/>
  <c r="H7" i="4" s="1"/>
  <c r="F4" i="4"/>
  <c r="F3" i="4"/>
  <c r="F7" i="4"/>
  <c r="G7" i="4"/>
  <c r="C8" i="4"/>
  <c r="G8" i="4" s="1"/>
  <c r="C4" i="4"/>
  <c r="D4" i="4" s="1"/>
  <c r="H4" i="4" s="1"/>
  <c r="C3" i="4"/>
  <c r="D3" i="4" s="1"/>
  <c r="H3" i="4" s="1"/>
  <c r="F10" i="4"/>
  <c r="D2" i="4"/>
  <c r="H2" i="4" s="1"/>
  <c r="D6" i="4"/>
  <c r="H6" i="4" s="1"/>
  <c r="F13" i="4"/>
  <c r="D10" i="4"/>
  <c r="H10" i="4" s="1"/>
  <c r="G10" i="4"/>
  <c r="D14" i="4"/>
  <c r="G14" i="4"/>
  <c r="F12" i="4"/>
  <c r="G13" i="4"/>
  <c r="H14" i="4"/>
  <c r="H15" i="4"/>
  <c r="H16" i="4"/>
  <c r="F11" i="4"/>
  <c r="G12" i="4"/>
  <c r="H13" i="4"/>
  <c r="F15" i="4"/>
  <c r="H11" i="4"/>
  <c r="C13" i="25"/>
  <c r="D13" i="25" s="1"/>
  <c r="C8" i="25" s="1"/>
  <c r="B5" i="4"/>
  <c r="C5" i="4" s="1"/>
  <c r="G5" i="4" s="1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F5" i="4" l="1"/>
  <c r="D8" i="4"/>
  <c r="H8" i="4" s="1"/>
  <c r="G3" i="4"/>
  <c r="G4" i="4"/>
  <c r="C9" i="25"/>
  <c r="E9" i="25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<sst xmlns="http://schemas.openxmlformats.org/spreadsheetml/2006/main" count="130" uniqueCount="88">
  <si>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</si>
  <si>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</si>
  <si>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</si>
  <si>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</si>
  <si>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</si>
  <si>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</si>
  <si>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</si>
  <si>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</si>
  <si>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</si>
  <si>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</si>
  <si>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</si>
  <si>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</si>
  <si>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</si>
  <si>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</si>
  <si>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</si>
  <si>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</si>
  <si>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</si>
  <si>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</si>
  <si>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</si>
  <si>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</si>
  <si>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</si>
  <si>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</si>
  <si>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</si>
  <si>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</si>
  <si>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</si>
  <si>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</si>
  <si>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</si>
  <si>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</si>
  <si>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</si>
  <si>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</si>
  <si>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</si>
  <si>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</si>
  <si>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</si>
  <si>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</si>
  <si>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</si>
  <si>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</si>
  <si>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</si>
  <si>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</si>
  <si>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</si>
  <si>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</si>
  <si>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</si>
  <si>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</si>
  <si>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</si>
  <si>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</si>
  <si>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</si>
  <si>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</si>
  <si>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</si>
  <si>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</si>
  <si>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</si>
  <si>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</si>
  <si>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</si>
  <si>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</si>
  <si>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</si>
  <si>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</si>
  <si>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</si>
  <si>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</si>
  <si>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</si>
  <si>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</si>
  <si>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</si>
  <si>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</si>
  <si>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</si>
  <si>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</si>
  <si>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</si>
  <si>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</si>
  <si>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</si>
  <si>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</si>
  <si>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</si>
  <si>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</si>
  <si>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</si>
  <si>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</si>
  <si>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</si>
  <si>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</si>
  <si>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</si>
  <si>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</si>
  <si>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</si>
  <si>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</si>
  <si>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</si>
  <si>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</si>
  <si>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</si>
  <si>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</si>
  <si>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</si>
  <si>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</si>
  <si>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</si>
  <si>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BALC</t>
  </si>
  <si>
    <t>TACA</t>
  </si>
  <si>
    <t>09.08.2024</t>
  </si>
  <si>
    <t>MCA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</si>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</sst>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48844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0DBA71-2384-40D2-BB7C-5BFCE7CE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47</xdr:row>
      <xdr:rowOff>1250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252EC3-A245-42DB-94B9-534CC94F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46</xdr:row>
      <xdr:rowOff>172697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BAF225-18AF-4DB3-A60E-CD032BAC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48</xdr:row>
      <xdr:rowOff>153624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EE4633-13BA-4A4A-AFE0-426EE270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298617.51299999998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328017.51299999998</v>
      </c>
      <c r="D9" s="58" t="s">
        <v>62</v>
      </c>
      <c r="E9" s="59">
        <f>C9/10.764</f>
        <v>30473.570512820512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7</v>
      </c>
      <c r="D13" s="65">
        <f>D12-C13</f>
        <v>93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O25" sqref="O25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5" sqref="C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18000</v>
      </c>
      <c r="D3" s="22" t="s">
        <v>75</v>
      </c>
      <c r="E3" s="6" t="s">
        <v>87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15500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7</v>
      </c>
      <c r="D7" s="24">
        <v>2024</v>
      </c>
    </row>
    <row r="8" spans="1:5" x14ac:dyDescent="0.25">
      <c r="A8" s="15" t="s">
        <v>18</v>
      </c>
      <c r="B8" s="23"/>
      <c r="C8" s="24">
        <f>C9-C7</f>
        <v>53</v>
      </c>
      <c r="D8" s="24">
        <v>2017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10.5</v>
      </c>
      <c r="D10" s="24"/>
    </row>
    <row r="11" spans="1:5" x14ac:dyDescent="0.25">
      <c r="A11" s="15"/>
      <c r="B11" s="25"/>
      <c r="C11" s="26">
        <f>C10%</f>
        <v>0.105</v>
      </c>
      <c r="D11" s="26"/>
    </row>
    <row r="12" spans="1:5" x14ac:dyDescent="0.25">
      <c r="A12" s="15" t="s">
        <v>21</v>
      </c>
      <c r="B12" s="18"/>
      <c r="C12" s="19">
        <f>C6*C11</f>
        <v>262.5</v>
      </c>
      <c r="D12" s="22"/>
    </row>
    <row r="13" spans="1:5" x14ac:dyDescent="0.25">
      <c r="A13" s="15" t="s">
        <v>22</v>
      </c>
      <c r="B13" s="18"/>
      <c r="C13" s="19">
        <f>C6-C12</f>
        <v>2237.5</v>
      </c>
      <c r="D13" s="22"/>
    </row>
    <row r="14" spans="1:5" x14ac:dyDescent="0.25">
      <c r="A14" s="15" t="s">
        <v>15</v>
      </c>
      <c r="B14" s="18"/>
      <c r="C14" s="19">
        <f>C5</f>
        <v>15500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17737.5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530</v>
      </c>
      <c r="D18" s="24"/>
    </row>
    <row r="19" spans="1:5" x14ac:dyDescent="0.25">
      <c r="A19" s="15" t="s">
        <v>73</v>
      </c>
      <c r="B19" s="6"/>
      <c r="C19" s="30">
        <f>C18*C16</f>
        <v>9400875</v>
      </c>
      <c r="D19" s="71"/>
      <c r="E19" s="65"/>
    </row>
    <row r="20" spans="1:5" x14ac:dyDescent="0.25">
      <c r="A20" s="15" t="s">
        <v>24</v>
      </c>
      <c r="C20" s="31">
        <f>C19*90%</f>
        <v>8460787.5</v>
      </c>
      <c r="D20" s="30"/>
      <c r="E20" s="65"/>
    </row>
    <row r="21" spans="1:5" x14ac:dyDescent="0.25">
      <c r="A21" s="15" t="s">
        <v>25</v>
      </c>
      <c r="C21" s="31">
        <f>C19*80%</f>
        <v>7520700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1325000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19585.15625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543</v>
      </c>
      <c r="C2" s="4">
        <f>B2*1.1</f>
        <v>597.30000000000007</v>
      </c>
      <c r="D2" s="4">
        <f t="shared" ref="D2:D16" si="1">C2*1.2</f>
        <v>716.7600000000001</v>
      </c>
      <c r="E2" s="5">
        <f t="shared" ref="E2:E16" si="2">R2</f>
        <v>9500000</v>
      </c>
      <c r="F2" s="72">
        <f t="shared" ref="F2:F9" si="3">ROUND((E2/B2),0)</f>
        <v>17495</v>
      </c>
      <c r="G2" s="72">
        <f t="shared" ref="G2:G9" si="4">ROUND((E2/C2),0)</f>
        <v>15905</v>
      </c>
      <c r="H2" s="72">
        <f t="shared" ref="H2:H9" si="5">ROUND((E2/D2),0)</f>
        <v>13254</v>
      </c>
      <c r="I2" s="72">
        <f t="shared" ref="I2:I9" si="6">T2</f>
        <v>0</v>
      </c>
      <c r="J2" s="72">
        <f t="shared" ref="J2:J9" si="7">U2</f>
        <v>0</v>
      </c>
      <c r="K2" s="7"/>
      <c r="L2" s="7"/>
      <c r="M2" s="7"/>
      <c r="N2" s="7"/>
      <c r="O2" s="7">
        <v>0</v>
      </c>
      <c r="P2" s="7">
        <f t="shared" ref="P2:P9" si="8">O2/1.2</f>
        <v>0</v>
      </c>
      <c r="Q2" s="7">
        <v>543</v>
      </c>
      <c r="R2" s="73">
        <v>9500000</v>
      </c>
      <c r="S2" s="2"/>
    </row>
    <row r="3" spans="1:19" x14ac:dyDescent="0.25">
      <c r="A3" s="4">
        <v>2</v>
      </c>
      <c r="B3" s="4">
        <f t="shared" si="0"/>
        <v>530</v>
      </c>
      <c r="C3" s="4">
        <f t="shared" ref="C3:C8" si="9">B3*1.1</f>
        <v>583</v>
      </c>
      <c r="D3" s="4">
        <f t="shared" si="1"/>
        <v>699.6</v>
      </c>
      <c r="E3" s="5">
        <f t="shared" si="2"/>
        <v>9200000</v>
      </c>
      <c r="F3" s="72">
        <f t="shared" si="3"/>
        <v>17358</v>
      </c>
      <c r="G3" s="72">
        <f t="shared" si="4"/>
        <v>15780</v>
      </c>
      <c r="H3" s="72">
        <f t="shared" si="5"/>
        <v>13150</v>
      </c>
      <c r="I3" s="72">
        <f t="shared" si="6"/>
        <v>0</v>
      </c>
      <c r="J3" s="72">
        <f t="shared" si="7"/>
        <v>0</v>
      </c>
      <c r="K3" s="7"/>
      <c r="L3" s="7"/>
      <c r="M3" s="7"/>
      <c r="N3" s="7"/>
      <c r="O3" s="7">
        <v>0</v>
      </c>
      <c r="P3" s="7">
        <f t="shared" si="8"/>
        <v>0</v>
      </c>
      <c r="Q3" s="7">
        <v>530</v>
      </c>
      <c r="R3" s="73">
        <v>9200000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9"/>
        <v>715.00000000000011</v>
      </c>
      <c r="D4" s="4">
        <f t="shared" si="1"/>
        <v>858.00000000000011</v>
      </c>
      <c r="E4" s="5">
        <f t="shared" si="2"/>
        <v>13000000</v>
      </c>
      <c r="F4" s="72">
        <f t="shared" si="3"/>
        <v>20000</v>
      </c>
      <c r="G4" s="72">
        <f t="shared" si="4"/>
        <v>18182</v>
      </c>
      <c r="H4" s="72">
        <f t="shared" si="5"/>
        <v>15152</v>
      </c>
      <c r="I4" s="72">
        <f t="shared" si="6"/>
        <v>0</v>
      </c>
      <c r="J4" s="72">
        <f t="shared" si="7"/>
        <v>0</v>
      </c>
      <c r="K4" s="7"/>
      <c r="L4" s="7"/>
      <c r="M4" s="7"/>
      <c r="N4" s="7"/>
      <c r="O4" s="7">
        <v>0</v>
      </c>
      <c r="P4" s="7">
        <f t="shared" si="8"/>
        <v>0</v>
      </c>
      <c r="Q4" s="7">
        <v>650</v>
      </c>
      <c r="R4" s="73">
        <v>13000000</v>
      </c>
      <c r="S4" s="2"/>
    </row>
    <row r="5" spans="1:19" x14ac:dyDescent="0.25">
      <c r="A5" s="4">
        <v>4</v>
      </c>
      <c r="B5" s="4">
        <f t="shared" si="0"/>
        <v>650</v>
      </c>
      <c r="C5" s="4">
        <f t="shared" si="9"/>
        <v>715.00000000000011</v>
      </c>
      <c r="D5" s="4">
        <f t="shared" si="1"/>
        <v>858.00000000000011</v>
      </c>
      <c r="E5" s="5">
        <f t="shared" si="2"/>
        <v>12500000</v>
      </c>
      <c r="F5" s="72">
        <f t="shared" si="3"/>
        <v>19231</v>
      </c>
      <c r="G5" s="72">
        <f t="shared" si="4"/>
        <v>17483</v>
      </c>
      <c r="H5" s="72">
        <f t="shared" si="5"/>
        <v>14569</v>
      </c>
      <c r="I5" s="72">
        <f t="shared" si="6"/>
        <v>0</v>
      </c>
      <c r="J5" s="72">
        <f t="shared" si="7"/>
        <v>0</v>
      </c>
      <c r="K5" s="7"/>
      <c r="L5" s="7"/>
      <c r="M5" s="7"/>
      <c r="N5" s="7"/>
      <c r="O5" s="7">
        <v>0</v>
      </c>
      <c r="P5" s="7">
        <f t="shared" si="8"/>
        <v>0</v>
      </c>
      <c r="Q5" s="7">
        <v>650</v>
      </c>
      <c r="R5" s="73">
        <v>12500000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9"/>
        <v>0</v>
      </c>
      <c r="D6" s="4">
        <f t="shared" si="1"/>
        <v>0</v>
      </c>
      <c r="E6" s="5">
        <f t="shared" si="2"/>
        <v>0</v>
      </c>
      <c r="F6" s="4" t="e">
        <f t="shared" si="3"/>
        <v>#DIV/0!</v>
      </c>
      <c r="G6" s="4" t="e">
        <f t="shared" si="4"/>
        <v>#DIV/0!</v>
      </c>
      <c r="H6" s="4" t="e">
        <f t="shared" si="5"/>
        <v>#DIV/0!</v>
      </c>
      <c r="I6" s="4">
        <f t="shared" si="6"/>
        <v>0</v>
      </c>
      <c r="J6" s="4">
        <f t="shared" si="7"/>
        <v>0</v>
      </c>
      <c r="O6">
        <v>0</v>
      </c>
      <c r="P6">
        <f t="shared" si="8"/>
        <v>0</v>
      </c>
      <c r="Q6">
        <f t="shared" ref="Q2:Q9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9"/>
        <v>0</v>
      </c>
      <c r="D7" s="4">
        <f t="shared" si="1"/>
        <v>0</v>
      </c>
      <c r="E7" s="5">
        <f t="shared" si="2"/>
        <v>0</v>
      </c>
      <c r="F7" s="4" t="e">
        <f t="shared" si="3"/>
        <v>#DIV/0!</v>
      </c>
      <c r="G7" s="4" t="e">
        <f t="shared" si="4"/>
        <v>#DIV/0!</v>
      </c>
      <c r="H7" s="4" t="e">
        <f t="shared" si="5"/>
        <v>#DIV/0!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9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4" t="e">
        <f t="shared" si="4"/>
        <v>#DIV/0!</v>
      </c>
      <c r="H8" s="4" t="e">
        <f t="shared" si="5"/>
        <v>#DIV/0!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ref="C9:C16" si="11">B9*1.2</f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4" t="e">
        <f t="shared" si="4"/>
        <v>#DIV/0!</v>
      </c>
      <c r="H9" s="4" t="e">
        <f t="shared" si="5"/>
        <v>#DIV/0!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1"/>
        <v>0</v>
      </c>
      <c r="D10" s="4">
        <f t="shared" si="1"/>
        <v>0</v>
      </c>
      <c r="E10" s="5">
        <f t="shared" si="2"/>
        <v>0</v>
      </c>
      <c r="F10" s="4" t="e">
        <f t="shared" ref="F3:F15" si="12">ROUND((E10/B10),0)</f>
        <v>#DIV/0!</v>
      </c>
      <c r="G10" s="4" t="e">
        <f t="shared" ref="G3:G15" si="13">ROUND((E10/C10),0)</f>
        <v>#DIV/0!</v>
      </c>
      <c r="H10" s="4" t="e">
        <f t="shared" ref="H3:H15" si="14">ROUND((E10/D10),0)</f>
        <v>#DIV/0!</v>
      </c>
      <c r="I10" s="4">
        <f t="shared" ref="I3:I15" si="15">T10</f>
        <v>0</v>
      </c>
      <c r="J10" s="4">
        <f t="shared" ref="J3:J15" si="16">U10</f>
        <v>0</v>
      </c>
      <c r="O10">
        <v>0</v>
      </c>
      <c r="P10">
        <f t="shared" ref="P3:P10" si="17">O10/1.2</f>
        <v>0</v>
      </c>
      <c r="Q10">
        <f t="shared" ref="Q9:Q10" si="18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1"/>
        <v>0</v>
      </c>
      <c r="D11" s="4">
        <f t="shared" si="1"/>
        <v>0</v>
      </c>
      <c r="E11" s="5">
        <f t="shared" si="2"/>
        <v>0</v>
      </c>
      <c r="F11" s="4" t="e">
        <f t="shared" si="12"/>
        <v>#DIV/0!</v>
      </c>
      <c r="G11" s="4" t="e">
        <f t="shared" si="13"/>
        <v>#DIV/0!</v>
      </c>
      <c r="H11" s="4" t="e">
        <f t="shared" si="14"/>
        <v>#DIV/0!</v>
      </c>
      <c r="I11" s="4">
        <f t="shared" si="15"/>
        <v>0</v>
      </c>
      <c r="J11" s="4">
        <f t="shared" si="16"/>
        <v>0</v>
      </c>
      <c r="O11">
        <v>0</v>
      </c>
      <c r="P11">
        <f t="shared" ref="P11:P15" si="19">O11/1.2</f>
        <v>0</v>
      </c>
      <c r="Q11">
        <f t="shared" ref="Q11:Q15" si="20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1"/>
        <v>0</v>
      </c>
      <c r="D12" s="4">
        <f t="shared" si="1"/>
        <v>0</v>
      </c>
      <c r="E12" s="5">
        <f t="shared" si="2"/>
        <v>0</v>
      </c>
      <c r="F12" s="4" t="e">
        <f t="shared" si="12"/>
        <v>#DIV/0!</v>
      </c>
      <c r="G12" s="4" t="e">
        <f t="shared" si="13"/>
        <v>#DIV/0!</v>
      </c>
      <c r="H12" s="4" t="e">
        <f t="shared" si="14"/>
        <v>#DIV/0!</v>
      </c>
      <c r="I12" s="4">
        <f t="shared" si="15"/>
        <v>0</v>
      </c>
      <c r="J12" s="4">
        <f t="shared" si="16"/>
        <v>0</v>
      </c>
      <c r="O12">
        <v>0</v>
      </c>
      <c r="P12">
        <f t="shared" si="19"/>
        <v>0</v>
      </c>
      <c r="Q12">
        <f t="shared" si="2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1"/>
        <v>0</v>
      </c>
      <c r="D13" s="4">
        <f t="shared" si="1"/>
        <v>0</v>
      </c>
      <c r="E13" s="5">
        <f t="shared" si="2"/>
        <v>0</v>
      </c>
      <c r="F13" s="4" t="e">
        <f t="shared" si="12"/>
        <v>#DIV/0!</v>
      </c>
      <c r="G13" s="4" t="e">
        <f t="shared" si="13"/>
        <v>#DIV/0!</v>
      </c>
      <c r="H13" s="4" t="e">
        <f t="shared" si="14"/>
        <v>#DIV/0!</v>
      </c>
      <c r="I13" s="4">
        <f t="shared" si="15"/>
        <v>0</v>
      </c>
      <c r="J13" s="4">
        <f t="shared" si="16"/>
        <v>0</v>
      </c>
      <c r="O13">
        <v>0</v>
      </c>
      <c r="P13">
        <f t="shared" si="19"/>
        <v>0</v>
      </c>
      <c r="Q13">
        <f t="shared" si="2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1"/>
        <v>0</v>
      </c>
      <c r="D14" s="4">
        <f t="shared" si="1"/>
        <v>0</v>
      </c>
      <c r="E14" s="5">
        <f t="shared" si="2"/>
        <v>0</v>
      </c>
      <c r="F14" s="4" t="e">
        <f t="shared" si="12"/>
        <v>#DIV/0!</v>
      </c>
      <c r="G14" s="4" t="e">
        <f t="shared" si="13"/>
        <v>#DIV/0!</v>
      </c>
      <c r="H14" s="4" t="e">
        <f t="shared" si="14"/>
        <v>#DIV/0!</v>
      </c>
      <c r="I14" s="4">
        <f t="shared" si="15"/>
        <v>0</v>
      </c>
      <c r="J14" s="4">
        <f t="shared" si="16"/>
        <v>0</v>
      </c>
      <c r="O14">
        <v>0</v>
      </c>
      <c r="P14">
        <f t="shared" si="19"/>
        <v>0</v>
      </c>
      <c r="Q14">
        <f t="shared" si="2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1"/>
        <v>0</v>
      </c>
      <c r="D15" s="4">
        <f t="shared" si="1"/>
        <v>0</v>
      </c>
      <c r="E15" s="5">
        <f t="shared" si="2"/>
        <v>0</v>
      </c>
      <c r="F15" s="4" t="e">
        <f t="shared" si="12"/>
        <v>#DIV/0!</v>
      </c>
      <c r="G15" s="4" t="e">
        <f t="shared" si="13"/>
        <v>#DIV/0!</v>
      </c>
      <c r="H15" s="4" t="e">
        <f t="shared" si="14"/>
        <v>#DIV/0!</v>
      </c>
      <c r="I15" s="4">
        <f t="shared" si="15"/>
        <v>0</v>
      </c>
      <c r="J15" s="4">
        <f t="shared" si="16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1"/>
        <v>0</v>
      </c>
      <c r="D16" s="4">
        <f t="shared" si="1"/>
        <v>0</v>
      </c>
      <c r="E16" s="5">
        <f t="shared" si="2"/>
        <v>0</v>
      </c>
      <c r="F16" s="4" t="e">
        <f t="shared" ref="F16" si="21">ROUND((E16/B16),0)</f>
        <v>#DIV/0!</v>
      </c>
      <c r="G16" s="4" t="e">
        <f t="shared" ref="G16" si="22">ROUND((E16/C16),0)</f>
        <v>#DIV/0!</v>
      </c>
      <c r="H16" s="4" t="e">
        <f t="shared" ref="H16" si="23">ROUND((E16/D16),0)</f>
        <v>#DIV/0!</v>
      </c>
      <c r="I16" s="4">
        <f t="shared" ref="I16" si="24">T16</f>
        <v>0</v>
      </c>
      <c r="J16" s="4">
        <f t="shared" ref="J16" si="25">U16</f>
        <v>0</v>
      </c>
      <c r="O16">
        <v>0</v>
      </c>
      <c r="P16">
        <f t="shared" ref="P16" si="26">O16/1.2</f>
        <v>0</v>
      </c>
      <c r="Q16">
        <f t="shared" ref="Q16" si="2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8">Q17</f>
        <v>0</v>
      </c>
      <c r="C17" s="4">
        <f t="shared" ref="C17:C21" si="29">B17*1.2</f>
        <v>0</v>
      </c>
      <c r="D17" s="4">
        <f t="shared" ref="D17:D21" si="30">C17*1.2</f>
        <v>0</v>
      </c>
      <c r="E17" s="5">
        <f t="shared" ref="E17:E21" si="31">R17</f>
        <v>0</v>
      </c>
      <c r="F17" s="4" t="e">
        <f t="shared" ref="F17" si="32">ROUND((E17/B17),0)</f>
        <v>#DIV/0!</v>
      </c>
      <c r="G17" s="4" t="e">
        <f t="shared" ref="G17" si="33">ROUND((E17/C17),0)</f>
        <v>#DIV/0!</v>
      </c>
      <c r="H17" s="4" t="e">
        <f t="shared" ref="H17" si="34">ROUND((E17/D17),0)</f>
        <v>#DIV/0!</v>
      </c>
      <c r="I17" s="4">
        <f t="shared" ref="I17" si="35">T17</f>
        <v>0</v>
      </c>
      <c r="J17" s="4">
        <f t="shared" ref="J17" si="36">U17</f>
        <v>0</v>
      </c>
      <c r="O17">
        <v>0</v>
      </c>
      <c r="P17">
        <f t="shared" ref="P17" si="37">O17/1.2</f>
        <v>0</v>
      </c>
      <c r="Q17">
        <f t="shared" ref="Q17" si="3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8"/>
        <v>0</v>
      </c>
      <c r="C18" s="4">
        <f t="shared" si="29"/>
        <v>0</v>
      </c>
      <c r="D18" s="4">
        <f t="shared" si="30"/>
        <v>0</v>
      </c>
      <c r="E18" s="5">
        <f t="shared" si="31"/>
        <v>0</v>
      </c>
      <c r="F18" s="4" t="e">
        <f t="shared" ref="F18:F21" si="39">ROUND((E18/B18),0)</f>
        <v>#DIV/0!</v>
      </c>
      <c r="G18" s="4" t="e">
        <f t="shared" ref="G18:G21" si="40">ROUND((E18/C18),0)</f>
        <v>#DIV/0!</v>
      </c>
      <c r="H18" s="4" t="e">
        <f t="shared" ref="H18:H21" si="41">ROUND((E18/D18),0)</f>
        <v>#DIV/0!</v>
      </c>
      <c r="I18" s="4">
        <f t="shared" ref="I18:J21" si="42">T18</f>
        <v>0</v>
      </c>
      <c r="J18" s="4">
        <f t="shared" si="42"/>
        <v>0</v>
      </c>
      <c r="O18">
        <v>0</v>
      </c>
      <c r="P18">
        <f t="shared" ref="P18" si="43">O18/1.2</f>
        <v>0</v>
      </c>
      <c r="Q18">
        <f t="shared" ref="Q18:Q21" si="4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8"/>
        <v>0</v>
      </c>
      <c r="C19" s="4">
        <f t="shared" si="29"/>
        <v>0</v>
      </c>
      <c r="D19" s="4">
        <f t="shared" si="30"/>
        <v>0</v>
      </c>
      <c r="E19" s="5">
        <f t="shared" si="31"/>
        <v>0</v>
      </c>
      <c r="F19" s="4" t="e">
        <f t="shared" si="39"/>
        <v>#DIV/0!</v>
      </c>
      <c r="G19" s="4" t="e">
        <f t="shared" si="40"/>
        <v>#DIV/0!</v>
      </c>
      <c r="H19" s="4" t="e">
        <f t="shared" si="41"/>
        <v>#DIV/0!</v>
      </c>
      <c r="I19" s="4">
        <f t="shared" si="42"/>
        <v>0</v>
      </c>
      <c r="J19" s="4">
        <f t="shared" si="42"/>
        <v>0</v>
      </c>
      <c r="O19">
        <v>0</v>
      </c>
      <c r="P19">
        <f>O19/1.2</f>
        <v>0</v>
      </c>
      <c r="Q19">
        <f t="shared" si="4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5">Q20</f>
        <v>0</v>
      </c>
      <c r="C20" s="4">
        <f t="shared" ref="C20" si="46">B20*1.2</f>
        <v>0</v>
      </c>
      <c r="D20" s="4">
        <f t="shared" ref="D20" si="47">C20*1.2</f>
        <v>0</v>
      </c>
      <c r="E20" s="5">
        <f t="shared" ref="E20" si="48">R20</f>
        <v>0</v>
      </c>
      <c r="F20" s="4" t="e">
        <f t="shared" ref="F20" si="49">ROUND((E20/B20),0)</f>
        <v>#DIV/0!</v>
      </c>
      <c r="G20" s="4" t="e">
        <f t="shared" ref="G20" si="50">ROUND((E20/C20),0)</f>
        <v>#DIV/0!</v>
      </c>
      <c r="H20" s="4" t="e">
        <f t="shared" ref="H20" si="51">ROUND((E20/D20),0)</f>
        <v>#DIV/0!</v>
      </c>
      <c r="I20" s="4">
        <f t="shared" ref="I20" si="52">T20</f>
        <v>0</v>
      </c>
      <c r="J20" s="4">
        <f t="shared" ref="J20" si="53">U20</f>
        <v>0</v>
      </c>
      <c r="O20">
        <v>0</v>
      </c>
      <c r="P20">
        <f t="shared" ref="P20" si="54">O20/1.2</f>
        <v>0</v>
      </c>
      <c r="Q20">
        <f t="shared" ref="Q20" si="5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8"/>
        <v>0</v>
      </c>
      <c r="C21" s="4">
        <f t="shared" si="29"/>
        <v>0</v>
      </c>
      <c r="D21" s="4">
        <f t="shared" si="30"/>
        <v>0</v>
      </c>
      <c r="E21" s="5">
        <f t="shared" si="31"/>
        <v>0</v>
      </c>
      <c r="F21" s="4" t="e">
        <f t="shared" si="39"/>
        <v>#DIV/0!</v>
      </c>
      <c r="G21" s="4" t="e">
        <f t="shared" si="40"/>
        <v>#DIV/0!</v>
      </c>
      <c r="H21" s="4" t="e">
        <f t="shared" si="41"/>
        <v>#DIV/0!</v>
      </c>
      <c r="I21" s="4">
        <f t="shared" si="42"/>
        <v>0</v>
      </c>
      <c r="J21" s="4">
        <f t="shared" si="42"/>
        <v>0</v>
      </c>
      <c r="O21">
        <v>0</v>
      </c>
      <c r="P21">
        <f>O21/1.2</f>
        <v>0</v>
      </c>
      <c r="Q21">
        <f t="shared" si="44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86</v>
      </c>
      <c r="G25" s="52">
        <v>515</v>
      </c>
    </row>
    <row r="26" spans="1:19" s="10" customFormat="1" x14ac:dyDescent="0.25">
      <c r="F26" s="52" t="s">
        <v>83</v>
      </c>
      <c r="G26" s="52">
        <v>58</v>
      </c>
    </row>
    <row r="27" spans="1:19" s="10" customFormat="1" x14ac:dyDescent="0.25">
      <c r="F27" s="52" t="s">
        <v>87</v>
      </c>
      <c r="G27" s="52">
        <f>SUM(G25:G26)</f>
        <v>573</v>
      </c>
    </row>
    <row r="28" spans="1:19" s="10" customFormat="1" x14ac:dyDescent="0.25">
      <c r="C28" s="67" t="s">
        <v>74</v>
      </c>
      <c r="D28" s="67" t="s">
        <v>85</v>
      </c>
      <c r="F28" s="52" t="s">
        <v>84</v>
      </c>
      <c r="G28" s="52">
        <v>530</v>
      </c>
      <c r="I28" s="10">
        <v>19000</v>
      </c>
    </row>
    <row r="29" spans="1:19" s="10" customFormat="1" x14ac:dyDescent="0.25">
      <c r="C29" s="67" t="s">
        <v>1</v>
      </c>
      <c r="D29" s="67">
        <v>8400000</v>
      </c>
      <c r="F29" s="52" t="s">
        <v>71</v>
      </c>
      <c r="G29" s="52">
        <v>735</v>
      </c>
      <c r="H29" s="10">
        <f>G29/G28</f>
        <v>1.3867924528301887</v>
      </c>
      <c r="I29" s="10">
        <f>I28*G28</f>
        <v>10070000</v>
      </c>
    </row>
    <row r="30" spans="1:19" s="10" customFormat="1" x14ac:dyDescent="0.25">
      <c r="F30" s="52" t="s">
        <v>72</v>
      </c>
      <c r="G30" s="52">
        <v>12000</v>
      </c>
    </row>
    <row r="31" spans="1:19" s="10" customFormat="1" x14ac:dyDescent="0.25">
      <c r="C31" s="69"/>
      <c r="D31" s="69">
        <f>G29*16000</f>
        <v>11760000</v>
      </c>
      <c r="F31" s="69" t="s">
        <v>73</v>
      </c>
      <c r="G31" s="69">
        <f>G28*G30</f>
        <v>6360000</v>
      </c>
      <c r="H31" s="10">
        <f>G31/D29</f>
        <v>0.75714285714285712</v>
      </c>
    </row>
    <row r="32" spans="1:19" s="10" customFormat="1" x14ac:dyDescent="0.25">
      <c r="C32" s="69"/>
      <c r="D32" s="69">
        <f>D31*0.9</f>
        <v>10584000</v>
      </c>
      <c r="F32" s="69" t="s">
        <v>24</v>
      </c>
      <c r="G32" s="69">
        <f>G31*98%</f>
        <v>6232800</v>
      </c>
    </row>
    <row r="33" spans="3:7" s="10" customFormat="1" x14ac:dyDescent="0.25">
      <c r="C33" s="69"/>
      <c r="D33" s="69">
        <f>D31*0.8</f>
        <v>9408000</v>
      </c>
      <c r="F33" s="69" t="s">
        <v>25</v>
      </c>
      <c r="G33" s="69">
        <f>G31*80%</f>
        <v>5088000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2024-08-30T10:10:00Z</dcterms:modified>
</cp:coreProperties>
</file>