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3"/>
  <workbookPr/>
  <mc:AlternateContent xmlns:mc="http://schemas.openxmlformats.org/markup-compatibility/2006">
    <mc:Choice Requires="x15">
      <x15ac:absPath xmlns:x15ac="http://schemas.microsoft.com/office/spreadsheetml/2010/11/ac" url="F:\Work from home - Vastukala\29.08.2024\010862 - Nagesh Satyawan Shemadkar And Neha Nagesh Shemadkar\"/>
    </mc:Choice>
  </mc:AlternateContent>
  <xr:revisionPtr revIDLastSave="0" documentId="13_ncr:1_{F556B614-FA48-41D5-BC2A-FB992166BD16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31" i="4" l="1"/>
  <c r="J29" i="4"/>
  <c r="I29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<sst xmlns="http://schemas.openxmlformats.org/spreadsheetml/2006/main" count="133" uniqueCount="91">
  <si>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</si>
  <si>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</si>
  <si>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</si>
  <si>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</si>
  <si>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</si>
  <si>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</si>
  <si>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</si>
  <si>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</si>
  <si>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</si>
  <si>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</si>
  <si>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</si>
  <si>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</si>
  <si>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</si>
  <si>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</si>
  <si>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</si>
  <si>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</si>
  <si>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</si>
  <si>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</si>
  <si>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</si>
  <si>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</si>
  <si>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</si>
  <si>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</si>
  <si>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</si>
  <si>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</si>
  <si>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</si>
  <si>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</si>
  <si>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</si>
  <si>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</si>
  <si>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</si>
  <si>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</si>
  <si>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</si>
  <si>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</si>
  <si>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</si>
  <si>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</si>
  <si>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</si>
  <si>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</si>
  <si>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</si>
  <si>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</si>
  <si>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</si>
  <si>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</si>
  <si>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</si>
  <si>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</si>
  <si>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</si>
  <si>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</si>
  <si>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</si>
  <si>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</si>
  <si>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</si>
  <si>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</si>
  <si>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</si>
  <si>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</si>
  <si>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</si>
  <si>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</si>
  <si>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</si>
  <si>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</si>
  <si>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</si>
  <si>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</si>
  <si>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</si>
  <si>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</si>
  <si>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</si>
  <si>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</si>
  <si>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</si>
  <si>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</si>
  <si>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</si>
  <si>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</si>
  <si>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</si>
  <si>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</si>
  <si>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</si>
  <si>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</si>
  <si>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</si>
  <si>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</si>
  <si>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</si>
  <si>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</si>
  <si>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</si>
  <si>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</si>
  <si>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</si>
  <si>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</si>
  <si>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</si>
  <si>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</si>
  <si>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</si>
  <si>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</si>
  <si>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</si>
  <si>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</si>
  <si>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</si>
  <si>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</si>
  <si>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09.08.2024</t>
  </si>
  <si>
    <t>IGR-23.01.24</t>
  </si>
  <si>
    <t>IGR-13.04.23</t>
  </si>
  <si>
    <t>IGR-20.01.23</t>
  </si>
  <si>
    <t>IGR-06.01.23</t>
  </si>
  <si>
    <t>MCA</t>
  </si>
  <si>
    <t>After fully furnished and building completion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</si>
</sst>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7D0F1-8CD0-40B1-9B97-42E0029FA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F62068-EEC0-4A36-B8C1-204A4EDF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41455-5810-4939-9495-9BDB131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C8F5D-3273-4089-B4FF-4764E1DF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29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AC071-86C5-47DC-8E41-125ECD55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56681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87183</xdr:colOff>
      <xdr:row>30</xdr:row>
      <xdr:rowOff>29377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4374E-F150-447B-A207-935A5F609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50383" cy="5744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211281</xdr:colOff>
      <xdr:row>29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DF8BF0-A423-4FCE-AFE3-7D68F57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03281" cy="5553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30</xdr:row>
      <xdr:rowOff>19850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C1115-BC01-433E-935A-456C2711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573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10" sqref="H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19500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302</v>
      </c>
      <c r="D18" s="24"/>
    </row>
    <row r="19" spans="1:5" x14ac:dyDescent="0.25">
      <c r="A19" s="15" t="s">
        <v>73</v>
      </c>
      <c r="B19" s="6"/>
      <c r="C19" s="30">
        <f>C18*C16</f>
        <v>6795000</v>
      </c>
      <c r="D19" s="72"/>
      <c r="E19" s="65"/>
    </row>
    <row r="20" spans="1:5" x14ac:dyDescent="0.25">
      <c r="A20" s="15" t="s">
        <v>24</v>
      </c>
      <c r="C20" s="31">
        <f>C19*90%</f>
        <v>6115500</v>
      </c>
      <c r="D20" s="30"/>
      <c r="E20" s="65"/>
    </row>
    <row r="21" spans="1:5" x14ac:dyDescent="0.25">
      <c r="A21" s="15" t="s">
        <v>25</v>
      </c>
      <c r="C21" s="31">
        <f>C19*80%</f>
        <v>5436000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906000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v>20000</v>
      </c>
      <c r="D25" s="31" t="s">
        <v>90</v>
      </c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8" sqref="F8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354</v>
      </c>
      <c r="C2" s="4">
        <f t="shared" ref="C2:C16" si="1">B2*1.2</f>
        <v>424.8</v>
      </c>
      <c r="D2" s="4">
        <f t="shared" ref="D2:D16" si="2">C2*1.2</f>
        <v>509.76</v>
      </c>
      <c r="E2" s="5">
        <f t="shared" ref="E2:E16" si="3">R2</f>
        <v>6861905</v>
      </c>
      <c r="F2" s="4">
        <f t="shared" ref="F2:F15" si="4">ROUND((E2/B2),0)</f>
        <v>19384</v>
      </c>
      <c r="G2" s="4">
        <f t="shared" ref="G2:G15" si="5">ROUND((E2/C2),0)</f>
        <v>16153</v>
      </c>
      <c r="H2" s="4">
        <f t="shared" ref="H2:H15" si="6">ROUND((E2/D2),0)</f>
        <v>13461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354</v>
      </c>
      <c r="R2" s="2">
        <v>6861905</v>
      </c>
      <c r="S2" s="2" t="s">
        <v>85</v>
      </c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4809524</v>
      </c>
      <c r="F3" s="74">
        <f t="shared" si="4"/>
        <v>21376</v>
      </c>
      <c r="G3" s="74">
        <f t="shared" si="5"/>
        <v>17813</v>
      </c>
      <c r="H3" s="74">
        <f t="shared" si="6"/>
        <v>14844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225</v>
      </c>
      <c r="R3" s="75">
        <v>4809524</v>
      </c>
      <c r="S3" s="75" t="s">
        <v>88</v>
      </c>
    </row>
    <row r="4" spans="1:19" x14ac:dyDescent="0.25">
      <c r="A4" s="4">
        <v>3</v>
      </c>
      <c r="B4" s="4">
        <f t="shared" si="0"/>
        <v>225</v>
      </c>
      <c r="C4" s="4">
        <f t="shared" si="1"/>
        <v>270</v>
      </c>
      <c r="D4" s="4">
        <f t="shared" si="2"/>
        <v>324</v>
      </c>
      <c r="E4" s="5">
        <f t="shared" si="3"/>
        <v>4957143</v>
      </c>
      <c r="F4" s="74">
        <f t="shared" si="4"/>
        <v>22032</v>
      </c>
      <c r="G4" s="74">
        <f t="shared" si="5"/>
        <v>18360</v>
      </c>
      <c r="H4" s="74">
        <f t="shared" si="6"/>
        <v>15300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225</v>
      </c>
      <c r="R4" s="75">
        <v>4957143</v>
      </c>
      <c r="S4" s="75" t="s">
        <v>86</v>
      </c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4528571</v>
      </c>
      <c r="F5" s="4">
        <f t="shared" si="4"/>
        <v>20127</v>
      </c>
      <c r="G5" s="4">
        <f t="shared" si="5"/>
        <v>16772</v>
      </c>
      <c r="H5" s="4">
        <f t="shared" si="6"/>
        <v>13977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225</v>
      </c>
      <c r="R5" s="2">
        <v>4528571</v>
      </c>
      <c r="S5" s="2" t="s">
        <v>87</v>
      </c>
    </row>
    <row r="6" spans="1:19" x14ac:dyDescent="0.25">
      <c r="A6" s="4">
        <v>5</v>
      </c>
      <c r="B6" s="4">
        <f t="shared" si="0"/>
        <v>234</v>
      </c>
      <c r="C6" s="4">
        <f t="shared" si="1"/>
        <v>280.8</v>
      </c>
      <c r="D6" s="4">
        <f t="shared" si="2"/>
        <v>336.96</v>
      </c>
      <c r="E6" s="5">
        <f t="shared" si="3"/>
        <v>5145000</v>
      </c>
      <c r="F6" s="4">
        <f t="shared" si="4"/>
        <v>21987</v>
      </c>
      <c r="G6" s="4">
        <f t="shared" si="5"/>
        <v>18323</v>
      </c>
      <c r="H6" s="4">
        <f t="shared" si="6"/>
        <v>15269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234</v>
      </c>
      <c r="R6" s="2">
        <v>5145000</v>
      </c>
      <c r="S6" s="2"/>
    </row>
    <row r="7" spans="1:19" x14ac:dyDescent="0.25">
      <c r="A7" s="4">
        <v>6</v>
      </c>
      <c r="B7" s="4">
        <f t="shared" si="0"/>
        <v>350</v>
      </c>
      <c r="C7" s="4">
        <f t="shared" si="1"/>
        <v>420</v>
      </c>
      <c r="D7" s="4">
        <f t="shared" si="2"/>
        <v>504</v>
      </c>
      <c r="E7" s="5">
        <f t="shared" si="3"/>
        <v>7000000</v>
      </c>
      <c r="F7" s="4">
        <f t="shared" si="4"/>
        <v>20000</v>
      </c>
      <c r="G7" s="4">
        <f t="shared" si="5"/>
        <v>16667</v>
      </c>
      <c r="H7" s="4">
        <f t="shared" si="6"/>
        <v>13889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350</v>
      </c>
      <c r="R7" s="2">
        <v>7000000</v>
      </c>
      <c r="S7" s="2"/>
    </row>
    <row r="8" spans="1:19" x14ac:dyDescent="0.25">
      <c r="A8" s="4">
        <v>7</v>
      </c>
      <c r="B8" s="4">
        <f t="shared" si="0"/>
        <v>398</v>
      </c>
      <c r="C8" s="4">
        <f t="shared" si="1"/>
        <v>477.59999999999997</v>
      </c>
      <c r="D8" s="4">
        <f t="shared" si="2"/>
        <v>573.11999999999989</v>
      </c>
      <c r="E8" s="5">
        <f t="shared" si="3"/>
        <v>9800000</v>
      </c>
      <c r="F8" s="74">
        <f t="shared" si="4"/>
        <v>24623</v>
      </c>
      <c r="G8" s="74">
        <f t="shared" si="5"/>
        <v>20519</v>
      </c>
      <c r="H8" s="74">
        <f t="shared" si="6"/>
        <v>17099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398</v>
      </c>
      <c r="R8" s="75">
        <v>9800000</v>
      </c>
      <c r="S8" s="2"/>
    </row>
    <row r="9" spans="1:19" x14ac:dyDescent="0.25">
      <c r="A9" s="4">
        <v>8</v>
      </c>
      <c r="B9" s="4">
        <f t="shared" si="0"/>
        <v>408</v>
      </c>
      <c r="C9" s="4">
        <f t="shared" si="1"/>
        <v>489.59999999999997</v>
      </c>
      <c r="D9" s="4">
        <f t="shared" si="2"/>
        <v>587.52</v>
      </c>
      <c r="E9" s="5">
        <f t="shared" si="3"/>
        <v>9200000</v>
      </c>
      <c r="F9" s="74">
        <f t="shared" si="4"/>
        <v>22549</v>
      </c>
      <c r="G9" s="74">
        <f t="shared" si="5"/>
        <v>18791</v>
      </c>
      <c r="H9" s="74">
        <f t="shared" si="6"/>
        <v>15659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408</v>
      </c>
      <c r="R9" s="75">
        <v>9200000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6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89</v>
      </c>
      <c r="G27" s="52">
        <v>283</v>
      </c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302</v>
      </c>
    </row>
    <row r="29" spans="1:19" s="10" customFormat="1" x14ac:dyDescent="0.25">
      <c r="C29" s="67" t="s">
        <v>1</v>
      </c>
      <c r="D29" s="67">
        <v>5861905</v>
      </c>
      <c r="F29" s="52" t="s">
        <v>71</v>
      </c>
      <c r="G29" s="52">
        <v>332</v>
      </c>
      <c r="H29" s="10">
        <f>G29/G28</f>
        <v>1.0993377483443709</v>
      </c>
      <c r="I29" s="10">
        <f>D29/G28</f>
        <v>19410.281456953642</v>
      </c>
      <c r="J29" s="10">
        <f>G29*50</f>
        <v>16600</v>
      </c>
    </row>
    <row r="30" spans="1:19" s="10" customFormat="1" x14ac:dyDescent="0.25">
      <c r="F30" s="52" t="s">
        <v>72</v>
      </c>
      <c r="G30" s="52">
        <v>22500</v>
      </c>
    </row>
    <row r="31" spans="1:19" s="10" customFormat="1" x14ac:dyDescent="0.25">
      <c r="C31" s="70"/>
      <c r="D31" s="70"/>
      <c r="F31" s="70" t="s">
        <v>73</v>
      </c>
      <c r="G31" s="70">
        <f>G28*G30</f>
        <v>6795000</v>
      </c>
      <c r="H31" s="10">
        <f>G31/D29</f>
        <v>1.1591794817555043</v>
      </c>
    </row>
    <row r="32" spans="1:19" s="10" customFormat="1" x14ac:dyDescent="0.25">
      <c r="C32" s="70"/>
      <c r="D32" s="70"/>
      <c r="F32" s="70" t="s">
        <v>24</v>
      </c>
      <c r="G32" s="70">
        <f>G31*90%</f>
        <v>6115500</v>
      </c>
    </row>
    <row r="33" spans="3:7" s="10" customFormat="1" x14ac:dyDescent="0.25">
      <c r="C33" s="70"/>
      <c r="D33" s="70"/>
      <c r="F33" s="70" t="s">
        <v>25</v>
      </c>
      <c r="G33" s="70">
        <f>G31*80%</f>
        <v>5436000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2024-08-29T07:49:09Z</dcterms:modified>
</cp:coreProperties>
</file>