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Vishal Ramesh Pawar\"/>
    </mc:Choice>
  </mc:AlternateContent>
  <xr:revisionPtr revIDLastSave="0" documentId="13_ncr:1_{29CBEA00-7884-476E-BF4B-ACE43BDE818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C20" i="23"/>
  <c r="G31" i="4"/>
  <c r="G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<sst xmlns="http://schemas.openxmlformats.org/spreadsheetml/2006/main" count="132" uniqueCount="89">
  <si>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</si>
  <si>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</si>
  <si>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</si>
  <si>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</si>
  <si>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</si>
  <si>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</si>
  <si>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</si>
  <si>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</si>
  <si>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</si>
  <si>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</si>
  <si>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</si>
  <si>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</si>
  <si>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</si>
  <si>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</si>
  <si>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</si>
  <si>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</si>
  <si>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</si>
  <si>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</si>
  <si>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</si>
  <si>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</si>
  <si>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</si>
  <si>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</si>
  <si>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</si>
  <si>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</si>
  <si>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</si>
  <si>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</si>
  <si>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</si>
  <si>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</si>
  <si>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</si>
  <si>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</si>
  <si>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</si>
  <si>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</si>
  <si>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</si>
  <si>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</si>
  <si>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</si>
  <si>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</si>
  <si>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</si>
  <si>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</si>
  <si>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</si>
  <si>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</si>
  <si>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</si>
  <si>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</si>
  <si>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</si>
  <si>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</si>
  <si>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</si>
  <si>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</si>
  <si>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</si>
  <si>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</si>
  <si>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</si>
  <si>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</si>
  <si>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</si>
  <si>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</si>
  <si>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</si>
  <si>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</si>
  <si>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</si>
  <si>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</si>
  <si>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</si>
  <si>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</si>
  <si>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</si>
  <si>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</si>
  <si>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</si>
  <si>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</si>
  <si>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</si>
  <si>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</si>
  <si>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</si>
  <si>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</si>
  <si>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</si>
  <si>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</si>
  <si>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</si>
  <si>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</si>
  <si>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</si>
  <si>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</si>
  <si>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</si>
  <si>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</si>
  <si>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</si>
  <si>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</si>
  <si>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</si>
  <si>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</si>
  <si>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</si>
  <si>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</si>
  <si>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</si>
  <si>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</si>
  <si>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</si>
  <si>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</si>
  <si>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</si>
  <si>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</si>
  <si>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22.08.2024</t>
  </si>
  <si>
    <t>IGR-26.07.24</t>
  </si>
  <si>
    <t>IGR-02.08.24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</si>
</sst>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9349E-BB25-47CA-AFFC-6A026E15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77B3DF-A7B7-43A9-A825-D3DABE65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083F4-523C-48BA-9E75-3F994364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2F256-554A-45AB-857D-3D9827E07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C41E6-285A-4197-807F-58A86C057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23" sqref="E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8500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8500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12000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597</v>
      </c>
      <c r="D18" s="24"/>
    </row>
    <row r="19" spans="1:5" x14ac:dyDescent="0.25">
      <c r="A19" s="15" t="s">
        <v>73</v>
      </c>
      <c r="B19" s="6"/>
      <c r="C19" s="30">
        <f>C18*C16</f>
        <v>7164000</v>
      </c>
      <c r="D19" s="72"/>
      <c r="E19" s="65"/>
    </row>
    <row r="20" spans="1:5" x14ac:dyDescent="0.25">
      <c r="A20" s="15" t="s">
        <v>24</v>
      </c>
      <c r="C20" s="31">
        <f>C19*98%</f>
        <v>7020720</v>
      </c>
      <c r="D20" s="30"/>
      <c r="E20" s="65"/>
    </row>
    <row r="21" spans="1:5" x14ac:dyDescent="0.25">
      <c r="A21" s="15" t="s">
        <v>25</v>
      </c>
      <c r="C21" s="31">
        <f>C19*80%</f>
        <v>5731200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2089500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17910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sqref="F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415</v>
      </c>
      <c r="C2" s="4">
        <f t="shared" ref="C2:C16" si="1">B2*1.2</f>
        <v>498</v>
      </c>
      <c r="D2" s="4">
        <f t="shared" ref="D2:D16" si="2">C2*1.2</f>
        <v>597.6</v>
      </c>
      <c r="E2" s="5">
        <f t="shared" ref="E2:E16" si="3">R2</f>
        <v>4479625</v>
      </c>
      <c r="F2" s="74">
        <f t="shared" ref="F2:F15" si="4">ROUND((E2/B2),0)</f>
        <v>10794</v>
      </c>
      <c r="G2" s="74">
        <f t="shared" ref="G2:G15" si="5">ROUND((E2/C2),0)</f>
        <v>8995</v>
      </c>
      <c r="H2" s="74">
        <f t="shared" ref="H2:H15" si="6">ROUND((E2/D2),0)</f>
        <v>7496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415</v>
      </c>
      <c r="R2" s="75">
        <v>4479625</v>
      </c>
      <c r="S2" s="75" t="s">
        <v>87</v>
      </c>
    </row>
    <row r="3" spans="1:19" x14ac:dyDescent="0.25">
      <c r="A3" s="4">
        <v>2</v>
      </c>
      <c r="B3" s="4">
        <f t="shared" si="0"/>
        <v>502</v>
      </c>
      <c r="C3" s="4">
        <f t="shared" si="1"/>
        <v>602.4</v>
      </c>
      <c r="D3" s="4">
        <f t="shared" si="2"/>
        <v>722.88</v>
      </c>
      <c r="E3" s="5">
        <f t="shared" si="3"/>
        <v>5187691</v>
      </c>
      <c r="F3" s="4">
        <f t="shared" si="4"/>
        <v>10334</v>
      </c>
      <c r="G3" s="4">
        <f t="shared" si="5"/>
        <v>8612</v>
      </c>
      <c r="H3" s="4">
        <f t="shared" si="6"/>
        <v>7176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502</v>
      </c>
      <c r="R3" s="2">
        <v>5187691</v>
      </c>
      <c r="S3" s="2" t="s">
        <v>87</v>
      </c>
    </row>
    <row r="4" spans="1:19" x14ac:dyDescent="0.25">
      <c r="A4" s="4">
        <v>3</v>
      </c>
      <c r="B4" s="4">
        <f t="shared" si="0"/>
        <v>675</v>
      </c>
      <c r="C4" s="4">
        <f t="shared" si="1"/>
        <v>810</v>
      </c>
      <c r="D4" s="4">
        <f t="shared" si="2"/>
        <v>972</v>
      </c>
      <c r="E4" s="5">
        <f t="shared" si="3"/>
        <v>7601244</v>
      </c>
      <c r="F4" s="74">
        <f t="shared" si="4"/>
        <v>11261</v>
      </c>
      <c r="G4" s="74">
        <f t="shared" si="5"/>
        <v>9384</v>
      </c>
      <c r="H4" s="74">
        <f t="shared" si="6"/>
        <v>7820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675</v>
      </c>
      <c r="R4" s="75">
        <v>7601244</v>
      </c>
      <c r="S4" s="75" t="s">
        <v>88</v>
      </c>
    </row>
    <row r="5" spans="1:19" x14ac:dyDescent="0.25">
      <c r="A5" s="4">
        <v>4</v>
      </c>
      <c r="B5" s="4">
        <f t="shared" si="0"/>
        <v>534</v>
      </c>
      <c r="C5" s="4">
        <f t="shared" si="1"/>
        <v>640.79999999999995</v>
      </c>
      <c r="D5" s="4">
        <f t="shared" si="2"/>
        <v>768.95999999999992</v>
      </c>
      <c r="E5" s="5">
        <f t="shared" si="3"/>
        <v>7000000</v>
      </c>
      <c r="F5" s="74">
        <f t="shared" si="4"/>
        <v>13109</v>
      </c>
      <c r="G5" s="74">
        <f t="shared" si="5"/>
        <v>10924</v>
      </c>
      <c r="H5" s="74">
        <f t="shared" si="6"/>
        <v>9103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534</v>
      </c>
      <c r="R5" s="75">
        <v>7000000</v>
      </c>
      <c r="S5" s="2"/>
    </row>
    <row r="6" spans="1:19" x14ac:dyDescent="0.25">
      <c r="A6" s="4">
        <v>5</v>
      </c>
      <c r="B6" s="4">
        <f t="shared" si="0"/>
        <v>669</v>
      </c>
      <c r="C6" s="4">
        <f t="shared" si="1"/>
        <v>802.8</v>
      </c>
      <c r="D6" s="4">
        <f t="shared" si="2"/>
        <v>963.3599999999999</v>
      </c>
      <c r="E6" s="5">
        <f t="shared" si="3"/>
        <v>8100000</v>
      </c>
      <c r="F6" s="74">
        <f t="shared" si="4"/>
        <v>12108</v>
      </c>
      <c r="G6" s="74">
        <f t="shared" si="5"/>
        <v>10090</v>
      </c>
      <c r="H6" s="74">
        <f t="shared" si="6"/>
        <v>8408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669</v>
      </c>
      <c r="R6" s="75">
        <v>8100000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572</v>
      </c>
    </row>
    <row r="27" spans="1:19" s="10" customFormat="1" x14ac:dyDescent="0.25">
      <c r="F27" s="52" t="s">
        <v>84</v>
      </c>
      <c r="G27" s="52">
        <v>25</v>
      </c>
    </row>
    <row r="28" spans="1:19" s="10" customFormat="1" x14ac:dyDescent="0.25">
      <c r="C28" s="67" t="s">
        <v>74</v>
      </c>
      <c r="D28" s="67" t="s">
        <v>86</v>
      </c>
      <c r="F28" s="52" t="s">
        <v>85</v>
      </c>
      <c r="G28" s="52">
        <f>SUM(G26:G27)</f>
        <v>597</v>
      </c>
    </row>
    <row r="29" spans="1:19" s="10" customFormat="1" x14ac:dyDescent="0.25">
      <c r="C29" s="67" t="s">
        <v>1</v>
      </c>
      <c r="D29" s="67">
        <v>5594013</v>
      </c>
      <c r="F29" s="52" t="s">
        <v>71</v>
      </c>
      <c r="G29" s="52">
        <v>657</v>
      </c>
      <c r="H29" s="10">
        <f>G29/G28</f>
        <v>1.1005025125628141</v>
      </c>
    </row>
    <row r="30" spans="1:19" s="10" customFormat="1" x14ac:dyDescent="0.25">
      <c r="F30" s="52" t="s">
        <v>72</v>
      </c>
      <c r="G30" s="52">
        <v>12000</v>
      </c>
    </row>
    <row r="31" spans="1:19" s="10" customFormat="1" x14ac:dyDescent="0.25">
      <c r="C31" s="70"/>
      <c r="D31" s="70"/>
      <c r="F31" s="70" t="s">
        <v>73</v>
      </c>
      <c r="G31" s="70">
        <f>G28*G30</f>
        <v>7164000</v>
      </c>
      <c r="H31" s="10">
        <f>G31/D29</f>
        <v>1.2806548715564301</v>
      </c>
    </row>
    <row r="32" spans="1:19" s="10" customFormat="1" x14ac:dyDescent="0.25">
      <c r="C32" s="70"/>
      <c r="D32" s="70"/>
      <c r="F32" s="70" t="s">
        <v>24</v>
      </c>
      <c r="G32" s="70">
        <f>G31*90%</f>
        <v>6447600</v>
      </c>
    </row>
    <row r="33" spans="3:7" s="10" customFormat="1" x14ac:dyDescent="0.25">
      <c r="C33" s="70"/>
      <c r="D33" s="70"/>
      <c r="F33" s="70" t="s">
        <v>25</v>
      </c>
      <c r="G33" s="70">
        <f>G31*80%</f>
        <v>5731200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2024-08-28T09:18:22Z</dcterms:modified>
</cp:coreProperties>
</file>