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Bharat Chensingh Chavan\"/>
    </mc:Choice>
  </mc:AlternateContent>
  <xr:revisionPtr revIDLastSave="0" documentId="13_ncr:1_{374442D2-F4F8-4D9D-B9AA-2BE2CBD2726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Q7" i="4"/>
  <c r="G31" i="4" l="1"/>
  <c r="C5" i="25" l="1"/>
  <c r="C4" i="25"/>
  <c r="C3" i="25"/>
  <c r="P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<sst xmlns="http://schemas.openxmlformats.org/spreadsheetml/2006/main" count="131" uniqueCount="89">
  <si>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</si>
  <si>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</si>
  <si>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</si>
  <si>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</si>
  <si>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</si>
  <si>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</si>
  <si>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</si>
  <si>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</si>
  <si>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</si>
  <si>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</si>
  <si>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</si>
  <si>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</si>
  <si>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</si>
  <si>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</si>
  <si>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</si>
  <si>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</si>
  <si>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</si>
  <si>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</si>
  <si>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</si>
  <si>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</si>
  <si>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</si>
  <si>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</si>
  <si>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</si>
  <si>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</si>
  <si>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</si>
  <si>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</si>
  <si>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</si>
  <si>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</si>
  <si>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</si>
  <si>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</si>
  <si>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</si>
  <si>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</si>
  <si>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</si>
  <si>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</si>
  <si>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</si>
  <si>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</si>
  <si>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</si>
  <si>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</si>
  <si>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</si>
  <si>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</si>
  <si>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</si>
  <si>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</si>
  <si>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</si>
  <si>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</si>
  <si>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</si>
  <si>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</si>
  <si>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</si>
  <si>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</si>
  <si>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</si>
  <si>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</si>
  <si>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</si>
  <si>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</si>
  <si>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</si>
  <si>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</si>
  <si>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</si>
  <si>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</si>
  <si>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</si>
  <si>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</si>
  <si>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</si>
  <si>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</si>
  <si>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</si>
  <si>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</si>
  <si>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</si>
  <si>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</si>
  <si>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</si>
  <si>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</si>
  <si>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</si>
  <si>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</si>
  <si>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</si>
  <si>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</si>
  <si>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</si>
  <si>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</si>
  <si>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</si>
  <si>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</si>
  <si>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</si>
  <si>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</si>
  <si>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</si>
  <si>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</si>
  <si>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</si>
  <si>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</si>
  <si>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</si>
  <si>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</si>
  <si>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</si>
  <si>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</si>
  <si>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09.09.2019</t>
  </si>
  <si>
    <t>IGR-21.07.23</t>
  </si>
  <si>
    <t>IGR-22.06.24</t>
  </si>
  <si>
    <t>IGR-04.04.24</t>
  </si>
  <si>
    <t>IGR-16.03.24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</si>
</sst>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342900</xdr:colOff>
      <xdr:row>3</xdr:row>
      <xdr:rowOff>0</xdr:rowOff>
    </xdr:from>
    <xdr:to>
      <xdr:col>35</xdr:col>
      <xdr:colOff>591890</xdr:colOff>
      <xdr:row>41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39C3D-4707-4A70-A420-14DE52DD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0075" y="1143000"/>
          <a:ext cx="9602540" cy="73448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23</xdr:row>
      <xdr:rowOff>152400</xdr:rowOff>
    </xdr:from>
    <xdr:to>
      <xdr:col>28</xdr:col>
      <xdr:colOff>172801</xdr:colOff>
      <xdr:row>59</xdr:row>
      <xdr:rowOff>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74CF5-5FB0-4D47-A8EA-1C258622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5" y="5105400"/>
          <a:ext cx="9678751" cy="6706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48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38C687-0AC0-4228-99B2-FB9C3C32F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57217-7028-4B91-94B5-1453A5D4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A3EFA-B7C7-436D-B3FC-15F7FA7C9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49B628-FF9C-4122-BF15-506BE17C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F47C10-C2EF-4D55-B247-40DE9CCFD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914B3-ECAB-4491-9C9C-23827070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87E83-E7AE-4726-AF27-62A617B1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10000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12500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278</v>
      </c>
      <c r="D18" s="24"/>
    </row>
    <row r="19" spans="1:5" x14ac:dyDescent="0.25">
      <c r="A19" s="15" t="s">
        <v>73</v>
      </c>
      <c r="B19" s="6"/>
      <c r="C19" s="30">
        <f>C18*C16</f>
        <v>3475000</v>
      </c>
      <c r="D19" s="72"/>
      <c r="E19" s="65"/>
    </row>
    <row r="20" spans="1:5" x14ac:dyDescent="0.25">
      <c r="A20" s="15" t="s">
        <v>24</v>
      </c>
      <c r="C20" s="31">
        <f>C19*98%</f>
        <v>3405500</v>
      </c>
      <c r="D20" s="30"/>
      <c r="E20" s="65"/>
    </row>
    <row r="21" spans="1:5" x14ac:dyDescent="0.25">
      <c r="A21" s="15" t="s">
        <v>25</v>
      </c>
      <c r="C21" s="31">
        <f>C19*80%</f>
        <v>2780000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695000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7239.583333333333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4" sqref="U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320</v>
      </c>
      <c r="C2" s="4">
        <f t="shared" ref="C2:C16" si="1">B2*1.2</f>
        <v>384</v>
      </c>
      <c r="D2" s="4">
        <f t="shared" ref="D2:D16" si="2">C2*1.2</f>
        <v>460.79999999999995</v>
      </c>
      <c r="E2" s="5">
        <f t="shared" ref="E2:E16" si="3">R2</f>
        <v>4800000</v>
      </c>
      <c r="F2" s="74">
        <f t="shared" ref="F2:F15" si="4">ROUND((E2/B2),0)</f>
        <v>15000</v>
      </c>
      <c r="G2" s="74">
        <f t="shared" ref="G2:G15" si="5">ROUND((E2/C2),0)</f>
        <v>12500</v>
      </c>
      <c r="H2" s="74">
        <f t="shared" ref="H2:H15" si="6">ROUND((E2/D2),0)</f>
        <v>10417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320</v>
      </c>
      <c r="R2" s="75">
        <v>4800000</v>
      </c>
      <c r="S2" s="2"/>
    </row>
    <row r="3" spans="1:19" x14ac:dyDescent="0.25">
      <c r="A3" s="4">
        <v>2</v>
      </c>
      <c r="B3" s="4">
        <f t="shared" si="0"/>
        <v>266.66666666666669</v>
      </c>
      <c r="C3" s="4">
        <f t="shared" si="1"/>
        <v>320</v>
      </c>
      <c r="D3" s="4">
        <f t="shared" si="2"/>
        <v>384</v>
      </c>
      <c r="E3" s="5">
        <f t="shared" si="3"/>
        <v>3500000</v>
      </c>
      <c r="F3" s="74">
        <f t="shared" si="4"/>
        <v>13125</v>
      </c>
      <c r="G3" s="74">
        <f t="shared" si="5"/>
        <v>10938</v>
      </c>
      <c r="H3" s="74">
        <f t="shared" si="6"/>
        <v>9115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320</v>
      </c>
      <c r="Q3" s="7">
        <f t="shared" ref="Q3:Q10" si="10">P3/1.2</f>
        <v>266.66666666666669</v>
      </c>
      <c r="R3" s="75">
        <v>3500000</v>
      </c>
      <c r="S3" s="2"/>
    </row>
    <row r="4" spans="1:19" x14ac:dyDescent="0.25">
      <c r="A4" s="4">
        <v>3</v>
      </c>
      <c r="B4" s="4">
        <f t="shared" si="0"/>
        <v>320</v>
      </c>
      <c r="C4" s="4">
        <f t="shared" si="1"/>
        <v>384</v>
      </c>
      <c r="D4" s="4">
        <f t="shared" si="2"/>
        <v>460.79999999999995</v>
      </c>
      <c r="E4" s="5">
        <f t="shared" si="3"/>
        <v>4800000</v>
      </c>
      <c r="F4" s="4">
        <f t="shared" si="4"/>
        <v>15000</v>
      </c>
      <c r="G4" s="4">
        <f t="shared" si="5"/>
        <v>12500</v>
      </c>
      <c r="H4" s="4">
        <f t="shared" si="6"/>
        <v>10417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320</v>
      </c>
      <c r="R4" s="2">
        <v>4800000</v>
      </c>
      <c r="S4" s="2"/>
    </row>
    <row r="5" spans="1:19" x14ac:dyDescent="0.25">
      <c r="A5" s="4">
        <v>4</v>
      </c>
      <c r="B5" s="4">
        <f t="shared" si="0"/>
        <v>319</v>
      </c>
      <c r="C5" s="4">
        <f t="shared" si="1"/>
        <v>382.8</v>
      </c>
      <c r="D5" s="4">
        <f t="shared" si="2"/>
        <v>459.36</v>
      </c>
      <c r="E5" s="5">
        <f t="shared" si="3"/>
        <v>4000000</v>
      </c>
      <c r="F5" s="74">
        <f t="shared" si="4"/>
        <v>12539</v>
      </c>
      <c r="G5" s="74">
        <f t="shared" si="5"/>
        <v>10449</v>
      </c>
      <c r="H5" s="74">
        <f t="shared" si="6"/>
        <v>8708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319</v>
      </c>
      <c r="R5" s="75">
        <v>4000000</v>
      </c>
      <c r="S5" s="75" t="s">
        <v>86</v>
      </c>
    </row>
    <row r="6" spans="1:19" x14ac:dyDescent="0.25">
      <c r="A6" s="4">
        <v>5</v>
      </c>
      <c r="B6" s="4">
        <f t="shared" si="0"/>
        <v>294</v>
      </c>
      <c r="C6" s="4">
        <f t="shared" si="1"/>
        <v>352.8</v>
      </c>
      <c r="D6" s="4">
        <f t="shared" si="2"/>
        <v>423.36</v>
      </c>
      <c r="E6" s="5">
        <f t="shared" si="3"/>
        <v>3000000</v>
      </c>
      <c r="F6" s="4">
        <f t="shared" si="4"/>
        <v>10204</v>
      </c>
      <c r="G6" s="4">
        <f t="shared" si="5"/>
        <v>8503</v>
      </c>
      <c r="H6" s="4">
        <f t="shared" si="6"/>
        <v>7086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294</v>
      </c>
      <c r="R6" s="2">
        <v>3000000</v>
      </c>
      <c r="S6" s="2" t="s">
        <v>85</v>
      </c>
    </row>
    <row r="7" spans="1:19" x14ac:dyDescent="0.25">
      <c r="A7" s="4">
        <v>6</v>
      </c>
      <c r="B7" s="4">
        <f t="shared" si="0"/>
        <v>279.81018</v>
      </c>
      <c r="C7" s="4">
        <f t="shared" si="1"/>
        <v>335.77221600000001</v>
      </c>
      <c r="D7" s="4">
        <f t="shared" si="2"/>
        <v>402.92665920000002</v>
      </c>
      <c r="E7" s="5">
        <f t="shared" si="3"/>
        <v>4500000</v>
      </c>
      <c r="F7" s="4">
        <f t="shared" si="4"/>
        <v>16082</v>
      </c>
      <c r="G7" s="4">
        <f t="shared" si="5"/>
        <v>13402</v>
      </c>
      <c r="H7" s="4">
        <f t="shared" si="6"/>
        <v>11168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25.995*10.764</f>
        <v>279.81018</v>
      </c>
      <c r="R7" s="2">
        <v>4500000</v>
      </c>
      <c r="S7" s="2" t="s">
        <v>87</v>
      </c>
    </row>
    <row r="8" spans="1:19" x14ac:dyDescent="0.25">
      <c r="A8" s="4">
        <v>7</v>
      </c>
      <c r="B8" s="4">
        <f t="shared" si="0"/>
        <v>319</v>
      </c>
      <c r="C8" s="4">
        <f t="shared" si="1"/>
        <v>382.8</v>
      </c>
      <c r="D8" s="4">
        <f t="shared" si="2"/>
        <v>459.36</v>
      </c>
      <c r="E8" s="5">
        <f t="shared" si="3"/>
        <v>3900000</v>
      </c>
      <c r="F8" s="74">
        <f t="shared" si="4"/>
        <v>12226</v>
      </c>
      <c r="G8" s="74">
        <f t="shared" si="5"/>
        <v>10188</v>
      </c>
      <c r="H8" s="74">
        <f t="shared" si="6"/>
        <v>8490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319</v>
      </c>
      <c r="R8" s="75">
        <v>3900000</v>
      </c>
      <c r="S8" s="75" t="s">
        <v>88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278</v>
      </c>
    </row>
    <row r="29" spans="1:19" s="10" customFormat="1" x14ac:dyDescent="0.25">
      <c r="C29" s="67" t="s">
        <v>1</v>
      </c>
      <c r="D29" s="67">
        <v>1853722</v>
      </c>
      <c r="F29" s="52" t="s">
        <v>71</v>
      </c>
      <c r="G29" s="52">
        <v>334</v>
      </c>
      <c r="H29" s="10">
        <f>G29/G28</f>
        <v>1.2014388489208634</v>
      </c>
    </row>
    <row r="30" spans="1:19" s="10" customFormat="1" x14ac:dyDescent="0.25">
      <c r="F30" s="52" t="s">
        <v>72</v>
      </c>
      <c r="G30" s="52">
        <v>10500</v>
      </c>
    </row>
    <row r="31" spans="1:19" s="10" customFormat="1" x14ac:dyDescent="0.25">
      <c r="C31" s="70"/>
      <c r="D31" s="70"/>
      <c r="F31" s="70" t="s">
        <v>73</v>
      </c>
      <c r="G31" s="70">
        <f>G28*G30</f>
        <v>2919000</v>
      </c>
      <c r="H31" s="10">
        <f>G31/D29</f>
        <v>1.5746697724901577</v>
      </c>
    </row>
    <row r="32" spans="1:19" s="10" customFormat="1" x14ac:dyDescent="0.25">
      <c r="C32" s="70"/>
      <c r="D32" s="70"/>
      <c r="F32" s="70" t="s">
        <v>24</v>
      </c>
      <c r="G32" s="70">
        <f>G31*90%</f>
        <v>2627100</v>
      </c>
    </row>
    <row r="33" spans="3:7" s="10" customFormat="1" x14ac:dyDescent="0.25">
      <c r="C33" s="70"/>
      <c r="D33" s="70"/>
      <c r="F33" s="70" t="s">
        <v>25</v>
      </c>
      <c r="G33" s="70">
        <f>G31*80%</f>
        <v>2335200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2024-08-30T04:19:03Z</dcterms:modified>
</cp:coreProperties>
</file>