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Ghatkopar\Vivek Joshi And Bhargavi Joshi\"/>
    </mc:Choice>
  </mc:AlternateContent>
  <xr:revisionPtr revIDLastSave="0" documentId="13_ncr:1_{916BF5D8-7C33-4427-8E53-9F6B1CF3DFEC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P2" i="4"/>
  <c r="D36" i="4"/>
  <c r="D34" i="4"/>
  <c r="C5" i="25" l="1"/>
  <c r="C4" i="25"/>
  <c r="C3" i="25"/>
  <c r="Q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1" i="23" l="1"/>
  <c r="C20" i="23"/>
  <c r="C25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<sst xmlns="http://schemas.openxmlformats.org/spreadsheetml/2006/main" count="137" uniqueCount="95">
  <si>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</si>
  <si>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</si>
  <si>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</si>
  <si>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</si>
  <si>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</si>
  <si>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</si>
  <si>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</si>
  <si>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</si>
  <si>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</si>
  <si>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</si>
  <si>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</si>
  <si>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</si>
  <si>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</si>
  <si>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</si>
  <si>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</si>
  <si>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</si>
  <si>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</si>
  <si>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</si>
  <si>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</si>
  <si>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</si>
  <si>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</si>
  <si>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</si>
  <si>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</si>
  <si>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</si>
  <si>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</si>
  <si>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</si>
  <si>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</si>
  <si>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</si>
  <si>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</si>
  <si>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</si>
  <si>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</si>
  <si>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</si>
  <si>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</si>
  <si>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</si>
  <si>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</si>
  <si>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</si>
  <si>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</si>
  <si>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</si>
  <si>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</si>
  <si>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</si>
  <si>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</si>
  <si>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</si>
  <si>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</si>
  <si>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</si>
  <si>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</si>
  <si>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</si>
  <si>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</si>
  <si>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</si>
  <si>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</si>
  <si>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</si>
  <si>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</si>
  <si>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</si>
  <si>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</si>
  <si>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</si>
  <si>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</si>
  <si>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</si>
  <si>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</si>
  <si>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</si>
  <si>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</si>
  <si>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</si>
  <si>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</si>
  <si>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</si>
  <si>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</si>
  <si>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</si>
  <si>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</si>
  <si>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</si>
  <si>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</si>
  <si>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</si>
  <si>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</si>
  <si>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</si>
  <si>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</si>
  <si>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</si>
  <si>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</si>
  <si>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</si>
  <si>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</si>
  <si>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</si>
  <si>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</si>
  <si>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</si>
  <si>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</si>
  <si>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</si>
  <si>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</si>
  <si>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</si>
  <si>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</si>
  <si>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</si>
  <si>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PREV VAL</t>
  </si>
  <si>
    <t>SBUA</t>
  </si>
  <si>
    <t>RATE</t>
  </si>
  <si>
    <t>VALUE</t>
  </si>
  <si>
    <t>CAR PARKING</t>
  </si>
  <si>
    <t>TFMV</t>
  </si>
  <si>
    <t>20.08.2018</t>
  </si>
  <si>
    <t>IGR-03.06.24</t>
  </si>
  <si>
    <t>IGR-26.08.24</t>
  </si>
  <si>
    <t>IGR-16.07.24</t>
  </si>
  <si>
    <t>IGR-12.07.24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</si>
</sst>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8B2ADC-A543-4D7A-A303-B9DAA23A4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C2D6E7-7BEB-4B96-8CB7-9A152999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C3B9EB-F008-42A6-AE6E-9C0069FC7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5F3D03-DE92-43F5-BA0A-1B3B490D4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525139</xdr:colOff>
      <xdr:row>46</xdr:row>
      <xdr:rowOff>67907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52E57D-46D0-4FA2-982D-1531E7D2A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9539" cy="8830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458455</xdr:colOff>
      <xdr:row>45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FFEEBD-E2DD-459D-8B04-9F4917924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92855" cy="8754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334613</xdr:colOff>
      <xdr:row>46</xdr:row>
      <xdr:rowOff>48855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D9C447-86A6-4F1E-83E3-330148EF6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69013" cy="881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27000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24500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24500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27000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724</v>
      </c>
      <c r="D18" s="24"/>
    </row>
    <row r="19" spans="1:5" x14ac:dyDescent="0.25">
      <c r="A19" s="15" t="s">
        <v>73</v>
      </c>
      <c r="B19" s="6"/>
      <c r="C19" s="30">
        <f>C18*C16</f>
        <v>19548000</v>
      </c>
      <c r="D19" s="72"/>
      <c r="E19" s="65"/>
    </row>
    <row r="20" spans="1:5" x14ac:dyDescent="0.25">
      <c r="A20" s="15" t="s">
        <v>24</v>
      </c>
      <c r="C20" s="31">
        <f>C19*85%</f>
        <v>16615800</v>
      </c>
      <c r="D20" s="30"/>
      <c r="E20" s="65"/>
    </row>
    <row r="21" spans="1:5" x14ac:dyDescent="0.25">
      <c r="A21" s="15" t="s">
        <v>25</v>
      </c>
      <c r="C21" s="31">
        <f>C19*70%</f>
        <v>13683600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1810000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40725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2" sqref="R2:R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634.53779999999995</v>
      </c>
      <c r="C2" s="4">
        <f t="shared" ref="C2:C16" si="1">B2*1.2</f>
        <v>761.44535999999994</v>
      </c>
      <c r="D2" s="4">
        <f t="shared" ref="D2:D16" si="2">C2*1.2</f>
        <v>913.73443199999986</v>
      </c>
      <c r="E2" s="5">
        <f t="shared" ref="E2:E16" si="3">R2</f>
        <v>20000000</v>
      </c>
      <c r="F2" s="4">
        <f t="shared" ref="F2:F15" si="4">ROUND((E2/B2),0)</f>
        <v>31519</v>
      </c>
      <c r="G2" s="4">
        <f t="shared" ref="G2:G15" si="5">ROUND((E2/C2),0)</f>
        <v>26266</v>
      </c>
      <c r="H2" s="4">
        <f t="shared" ref="H2:H15" si="6">ROUND((E2/D2),0)</f>
        <v>21888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70.74*10.764</f>
        <v>761.44535999999994</v>
      </c>
      <c r="Q2">
        <f t="shared" ref="Q2:Q10" si="9">P2/1.2</f>
        <v>634.53779999999995</v>
      </c>
      <c r="R2" s="2">
        <v>20000000</v>
      </c>
      <c r="S2" s="2" t="s">
        <v>91</v>
      </c>
    </row>
    <row r="3" spans="1:19" x14ac:dyDescent="0.25">
      <c r="A3" s="4">
        <v>2</v>
      </c>
      <c r="B3" s="4">
        <f t="shared" si="0"/>
        <v>754</v>
      </c>
      <c r="C3" s="4">
        <f t="shared" si="1"/>
        <v>904.8</v>
      </c>
      <c r="D3" s="4">
        <f t="shared" si="2"/>
        <v>1085.76</v>
      </c>
      <c r="E3" s="5">
        <f t="shared" si="3"/>
        <v>19800000</v>
      </c>
      <c r="F3" s="74">
        <f t="shared" si="4"/>
        <v>26260</v>
      </c>
      <c r="G3" s="74">
        <f t="shared" si="5"/>
        <v>21883</v>
      </c>
      <c r="H3" s="74">
        <f t="shared" si="6"/>
        <v>18236</v>
      </c>
      <c r="I3" s="74">
        <f t="shared" si="7"/>
        <v>0</v>
      </c>
      <c r="J3" s="74">
        <f t="shared" si="8"/>
        <v>0</v>
      </c>
      <c r="K3" s="7"/>
      <c r="L3" s="7"/>
      <c r="M3" s="7"/>
      <c r="N3" s="7"/>
      <c r="O3" s="7">
        <v>0</v>
      </c>
      <c r="P3" s="7">
        <f t="shared" ref="P3:P10" si="10">O3/1.2</f>
        <v>0</v>
      </c>
      <c r="Q3" s="7">
        <v>754</v>
      </c>
      <c r="R3" s="75">
        <v>19800000</v>
      </c>
      <c r="S3" s="75" t="s">
        <v>94</v>
      </c>
    </row>
    <row r="4" spans="1:19" x14ac:dyDescent="0.25">
      <c r="A4" s="4">
        <v>3</v>
      </c>
      <c r="B4" s="4">
        <f t="shared" si="0"/>
        <v>856</v>
      </c>
      <c r="C4" s="4">
        <f t="shared" si="1"/>
        <v>1027.2</v>
      </c>
      <c r="D4" s="4">
        <f t="shared" si="2"/>
        <v>1232.6400000000001</v>
      </c>
      <c r="E4" s="5">
        <f t="shared" si="3"/>
        <v>23000000</v>
      </c>
      <c r="F4" s="74">
        <f t="shared" si="4"/>
        <v>26869</v>
      </c>
      <c r="G4" s="74">
        <f t="shared" si="5"/>
        <v>22391</v>
      </c>
      <c r="H4" s="74">
        <f t="shared" si="6"/>
        <v>18659</v>
      </c>
      <c r="I4" s="74">
        <f t="shared" si="7"/>
        <v>0</v>
      </c>
      <c r="J4" s="74">
        <f t="shared" si="8"/>
        <v>0</v>
      </c>
      <c r="K4" s="7"/>
      <c r="L4" s="7"/>
      <c r="M4" s="7"/>
      <c r="N4" s="7"/>
      <c r="O4" s="7">
        <v>0</v>
      </c>
      <c r="P4" s="7">
        <f t="shared" si="10"/>
        <v>0</v>
      </c>
      <c r="Q4" s="7">
        <v>856</v>
      </c>
      <c r="R4" s="75">
        <v>23000000</v>
      </c>
      <c r="S4" s="75" t="s">
        <v>92</v>
      </c>
    </row>
    <row r="5" spans="1:19" x14ac:dyDescent="0.25">
      <c r="A5" s="4">
        <v>4</v>
      </c>
      <c r="B5" s="4">
        <f t="shared" si="0"/>
        <v>987</v>
      </c>
      <c r="C5" s="4">
        <f t="shared" si="1"/>
        <v>1184.3999999999999</v>
      </c>
      <c r="D5" s="4">
        <f t="shared" si="2"/>
        <v>1421.2799999999997</v>
      </c>
      <c r="E5" s="5">
        <f t="shared" si="3"/>
        <v>25000000</v>
      </c>
      <c r="F5" s="4">
        <f t="shared" si="4"/>
        <v>25329</v>
      </c>
      <c r="G5" s="4">
        <f t="shared" si="5"/>
        <v>21108</v>
      </c>
      <c r="H5" s="4">
        <f t="shared" si="6"/>
        <v>17590</v>
      </c>
      <c r="I5" s="4">
        <f t="shared" si="7"/>
        <v>0</v>
      </c>
      <c r="J5" s="4">
        <f t="shared" si="8"/>
        <v>0</v>
      </c>
      <c r="O5">
        <v>0</v>
      </c>
      <c r="P5">
        <f t="shared" si="10"/>
        <v>0</v>
      </c>
      <c r="Q5">
        <v>987</v>
      </c>
      <c r="R5" s="2">
        <v>25000000</v>
      </c>
      <c r="S5" s="2" t="s">
        <v>93</v>
      </c>
    </row>
    <row r="6" spans="1:19" x14ac:dyDescent="0.25">
      <c r="A6" s="4">
        <v>5</v>
      </c>
      <c r="B6" s="4">
        <f t="shared" si="0"/>
        <v>735</v>
      </c>
      <c r="C6" s="4">
        <f t="shared" si="1"/>
        <v>882</v>
      </c>
      <c r="D6" s="4">
        <f t="shared" si="2"/>
        <v>1058.3999999999999</v>
      </c>
      <c r="E6" s="5">
        <f t="shared" si="3"/>
        <v>21000000</v>
      </c>
      <c r="F6" s="74">
        <f t="shared" si="4"/>
        <v>28571</v>
      </c>
      <c r="G6" s="74">
        <f t="shared" si="5"/>
        <v>23810</v>
      </c>
      <c r="H6" s="74">
        <f t="shared" si="6"/>
        <v>19841</v>
      </c>
      <c r="I6" s="74">
        <f t="shared" si="7"/>
        <v>0</v>
      </c>
      <c r="J6" s="74">
        <f t="shared" si="8"/>
        <v>0</v>
      </c>
      <c r="K6" s="7"/>
      <c r="L6" s="7"/>
      <c r="M6" s="7"/>
      <c r="N6" s="7"/>
      <c r="O6" s="7">
        <v>0</v>
      </c>
      <c r="P6" s="7">
        <f t="shared" si="10"/>
        <v>0</v>
      </c>
      <c r="Q6" s="7">
        <v>735</v>
      </c>
      <c r="R6" s="75">
        <v>21000000</v>
      </c>
      <c r="S6" s="2"/>
    </row>
    <row r="7" spans="1:19" x14ac:dyDescent="0.25">
      <c r="A7" s="4">
        <v>6</v>
      </c>
      <c r="B7" s="4">
        <f t="shared" si="0"/>
        <v>753</v>
      </c>
      <c r="C7" s="4">
        <f t="shared" si="1"/>
        <v>903.6</v>
      </c>
      <c r="D7" s="4">
        <f t="shared" si="2"/>
        <v>1084.32</v>
      </c>
      <c r="E7" s="5">
        <f t="shared" si="3"/>
        <v>25000000</v>
      </c>
      <c r="F7" s="4">
        <f t="shared" si="4"/>
        <v>33201</v>
      </c>
      <c r="G7" s="4">
        <f t="shared" si="5"/>
        <v>27667</v>
      </c>
      <c r="H7" s="4">
        <f t="shared" si="6"/>
        <v>23056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v>753</v>
      </c>
      <c r="R7" s="2">
        <v>25000000</v>
      </c>
      <c r="S7" s="2"/>
    </row>
    <row r="8" spans="1:19" x14ac:dyDescent="0.25">
      <c r="A8" s="4">
        <v>7</v>
      </c>
      <c r="B8" s="4">
        <f t="shared" si="0"/>
        <v>737</v>
      </c>
      <c r="C8" s="4">
        <f t="shared" si="1"/>
        <v>884.4</v>
      </c>
      <c r="D8" s="4">
        <f t="shared" si="2"/>
        <v>1061.28</v>
      </c>
      <c r="E8" s="5">
        <f t="shared" si="3"/>
        <v>21000000</v>
      </c>
      <c r="F8" s="74">
        <f t="shared" si="4"/>
        <v>28494</v>
      </c>
      <c r="G8" s="74">
        <f t="shared" si="5"/>
        <v>23745</v>
      </c>
      <c r="H8" s="74">
        <f t="shared" si="6"/>
        <v>19787</v>
      </c>
      <c r="I8" s="74">
        <f t="shared" si="7"/>
        <v>0</v>
      </c>
      <c r="J8" s="74">
        <f t="shared" si="8"/>
        <v>0</v>
      </c>
      <c r="K8" s="7"/>
      <c r="L8" s="7"/>
      <c r="M8" s="7"/>
      <c r="N8" s="7"/>
      <c r="O8" s="7">
        <v>0</v>
      </c>
      <c r="P8" s="7">
        <f t="shared" si="10"/>
        <v>0</v>
      </c>
      <c r="Q8" s="7">
        <v>737</v>
      </c>
      <c r="R8" s="75">
        <v>21000000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 t="s">
        <v>90</v>
      </c>
      <c r="F28" s="52" t="s">
        <v>83</v>
      </c>
      <c r="G28" s="52">
        <v>724</v>
      </c>
    </row>
    <row r="29" spans="1:19" s="10" customFormat="1" x14ac:dyDescent="0.25">
      <c r="C29" s="67" t="s">
        <v>1</v>
      </c>
      <c r="D29" s="67">
        <v>16632833</v>
      </c>
      <c r="F29" s="52" t="s">
        <v>71</v>
      </c>
      <c r="G29" s="52">
        <v>797</v>
      </c>
      <c r="H29" s="10">
        <f>G29/G28</f>
        <v>1.100828729281768</v>
      </c>
    </row>
    <row r="30" spans="1:19" s="10" customFormat="1" x14ac:dyDescent="0.25">
      <c r="F30" s="52" t="s">
        <v>72</v>
      </c>
      <c r="G30" s="52">
        <v>28000</v>
      </c>
    </row>
    <row r="31" spans="1:19" s="10" customFormat="1" x14ac:dyDescent="0.25">
      <c r="C31" s="70" t="s">
        <v>84</v>
      </c>
      <c r="D31" s="70"/>
      <c r="F31" s="70" t="s">
        <v>73</v>
      </c>
      <c r="G31" s="70">
        <f>G28*G30</f>
        <v>20272000</v>
      </c>
      <c r="H31" s="10">
        <f>G31/D29</f>
        <v>1.2187941765542887</v>
      </c>
    </row>
    <row r="32" spans="1:19" s="10" customFormat="1" x14ac:dyDescent="0.25">
      <c r="C32" s="70" t="s">
        <v>85</v>
      </c>
      <c r="D32" s="70">
        <v>1014</v>
      </c>
      <c r="F32" s="70" t="s">
        <v>24</v>
      </c>
      <c r="G32" s="70">
        <f>G31*90%</f>
        <v>18244800</v>
      </c>
    </row>
    <row r="33" spans="3:7" s="10" customFormat="1" x14ac:dyDescent="0.25">
      <c r="C33" s="70" t="s">
        <v>86</v>
      </c>
      <c r="D33" s="70">
        <v>18700</v>
      </c>
      <c r="F33" s="70" t="s">
        <v>25</v>
      </c>
      <c r="G33" s="70">
        <f>G31*80%</f>
        <v>16217600</v>
      </c>
    </row>
    <row r="34" spans="3:7" s="10" customFormat="1" x14ac:dyDescent="0.25">
      <c r="C34" s="70" t="s">
        <v>87</v>
      </c>
      <c r="D34" s="70">
        <f>D32*D33</f>
        <v>18961800</v>
      </c>
    </row>
    <row r="35" spans="3:7" s="10" customFormat="1" x14ac:dyDescent="0.25">
      <c r="C35" s="70" t="s">
        <v>88</v>
      </c>
      <c r="D35" s="70">
        <v>800000</v>
      </c>
    </row>
    <row r="36" spans="3:7" s="10" customFormat="1" x14ac:dyDescent="0.25">
      <c r="C36" s="70" t="s">
        <v>89</v>
      </c>
      <c r="D36" s="70">
        <f>D34+D35</f>
        <v>19761800</v>
      </c>
    </row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6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2024-08-31T09:46:19Z</dcterms:modified>
</cp:coreProperties>
</file>