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DINESH KUMAR CHHOTELAL - CBI\"/>
    </mc:Choice>
  </mc:AlternateContent>
  <xr:revisionPtr revIDLastSave="0" documentId="13_ncr:1_{87E45933-D3BE-498F-B7E4-C1CB806CFDC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Y46" i="4" l="1"/>
  <c r="U35" i="14" l="1"/>
  <c r="W46" i="4"/>
  <c r="R27" i="17"/>
  <c r="U20" i="26" l="1"/>
  <c r="T20" i="26"/>
  <c r="T17" i="25"/>
  <c r="S17" i="25"/>
  <c r="S17" i="24"/>
  <c r="R17" i="24"/>
  <c r="T18" i="23"/>
  <c r="S18" i="23"/>
  <c r="V20" i="14"/>
  <c r="U20" i="14"/>
  <c r="U16" i="13"/>
  <c r="T16" i="13"/>
  <c r="F33" i="4"/>
  <c r="F32" i="4"/>
  <c r="F31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H9" i="4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Y45" i="4" l="1"/>
  <c r="S41" i="4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<sst xmlns="http://schemas.openxmlformats.org/spreadsheetml/2006/main" count="50" uniqueCount="43">
  <si>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</si>
  <si>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</si>
  <si>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</si>
  <si>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</si>
  <si>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</si>
  <si>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</si>
  <si>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</si>
  <si>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</si>
  <si>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</si>
  <si>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</si>
  <si>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</si>
  <si>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</si>
  <si>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</si>
  <si>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</si>
  <si>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</si>
  <si>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</si>
  <si>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</si>
  <si>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</si>
  <si>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</si>
  <si>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</si>
  <si>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</si>
  <si>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</si>
  <si>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</si>
  <si>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</si>
  <si>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</si>
  <si>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</si>
  <si>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</si>
  <si>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</si>
  <si>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</si>
  <si>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</si>
  <si>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</si>
  <si>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</si>
  <si>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</si>
  <si>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</si>
  <si>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</si>
  <si>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</si>
  <si>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</si>
  <si>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</si>
  <si>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</si>
  <si>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Virar West ) -  MR DINESH KUMAR CHHOTELAL AND MRS SUNITA KORI</t>
  </si>
  <si>
    <t>As per OC</t>
  </si>
  <si>
    <t>Agree CA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</si>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</sst>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35</xdr:row>
      <xdr:rowOff>153288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DDA6E-28C3-46C5-B82D-402656E91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63635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315560</xdr:colOff>
      <xdr:row>47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3A2651-19B1-49AB-8465-E84AD840E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49960" cy="8602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229823</xdr:colOff>
      <xdr:row>37</xdr:row>
      <xdr:rowOff>48562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71BE1-8F13-47FD-AE05-477A3572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64223" cy="67160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153612</xdr:colOff>
      <xdr:row>34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B870A-66F3-4AA9-8147-CAFC0607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88012" cy="636358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33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621BA-F0BD-4B8D-9EF1-D2A07E76D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64302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35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D8A5BA-C722-4885-BC50-DCDB8B05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6725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40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B35A2E-86FC-4754-9B4C-319175CC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6639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134560</xdr:colOff>
      <xdr:row>33</xdr:row>
      <xdr:rowOff>172325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45FCF-9BF5-4837-A97F-801154FB6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68960" cy="6268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37</xdr:row>
      <xdr:rowOff>77121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1EC977-F4D7-4996-A019-EAD5D01C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6017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42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45EAF5-FAE6-4C74-B6F3-B2602E855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6677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30</xdr:row>
      <xdr:rowOff>77008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3513D3-83E4-409E-A5C4-49F0ACB18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57920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41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55D5CF-BE91-4895-B1CD-134AC8163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7068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42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A8CF34-070A-448A-8B93-2773D67EF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8592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458200</xdr:colOff>
      <xdr:row>47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57DBD5-CB2A-43D5-A5EB-72E84E24E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63800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R43" sqref="R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307</v>
      </c>
      <c r="C3" s="4">
        <f>B3*1.2</f>
        <v>368.4</v>
      </c>
      <c r="D3" s="4">
        <f t="shared" ref="D3:D14" si="2">C3*1.2</f>
        <v>442.08</v>
      </c>
      <c r="E3" s="5">
        <f t="shared" ref="E3:E14" si="3">R3</f>
        <v>2750000</v>
      </c>
      <c r="F3" s="9">
        <f t="shared" ref="F3:F14" si="4">ROUND((E3/B3),0)</f>
        <v>8958</v>
      </c>
      <c r="G3" s="9">
        <f t="shared" ref="G3:G14" si="5">ROUND((E3/C3),0)</f>
        <v>7465</v>
      </c>
      <c r="H3" s="9">
        <f t="shared" ref="H3:H14" si="6">ROUND((E3/D3),0)</f>
        <v>6221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307</v>
      </c>
      <c r="R3" s="2">
        <v>2750000</v>
      </c>
    </row>
    <row r="4" spans="1:20" x14ac:dyDescent="0.25">
      <c r="A4" s="4">
        <f t="shared" ref="A4:A9" si="9">N4</f>
        <v>0</v>
      </c>
      <c r="B4" s="4">
        <f t="shared" ref="B4:B9" si="10">Q4</f>
        <v>303</v>
      </c>
      <c r="C4" s="4">
        <f t="shared" ref="C4:C9" si="11">B4*1.2</f>
        <v>363.59999999999997</v>
      </c>
      <c r="D4" s="4">
        <f t="shared" ref="D4:D9" si="12">C4*1.2</f>
        <v>436.31999999999994</v>
      </c>
      <c r="E4" s="5">
        <f t="shared" ref="E4:E9" si="13">R4</f>
        <v>3132000</v>
      </c>
      <c r="F4" s="9">
        <f t="shared" ref="F4:F9" si="14">ROUND((E4/B4),0)</f>
        <v>10337</v>
      </c>
      <c r="G4" s="9">
        <f t="shared" ref="G4:G9" si="15">ROUND((E4/C4),0)</f>
        <v>8614</v>
      </c>
      <c r="H4" s="9">
        <f t="shared" ref="H4:H9" si="16">ROUND((E4/D4),0)</f>
        <v>7178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303</v>
      </c>
      <c r="R4" s="2">
        <v>3132000</v>
      </c>
    </row>
    <row r="5" spans="1:20" x14ac:dyDescent="0.25">
      <c r="A5" s="4">
        <f t="shared" si="9"/>
        <v>0</v>
      </c>
      <c r="B5" s="4">
        <f t="shared" si="10"/>
        <v>303</v>
      </c>
      <c r="C5" s="4">
        <f t="shared" si="11"/>
        <v>363.59999999999997</v>
      </c>
      <c r="D5" s="4">
        <f t="shared" si="12"/>
        <v>436.31999999999994</v>
      </c>
      <c r="E5" s="5">
        <f t="shared" si="13"/>
        <v>3132000</v>
      </c>
      <c r="F5" s="9">
        <f t="shared" si="14"/>
        <v>10337</v>
      </c>
      <c r="G5" s="9">
        <f t="shared" si="15"/>
        <v>8614</v>
      </c>
      <c r="H5" s="9">
        <f t="shared" si="16"/>
        <v>7178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303</v>
      </c>
      <c r="R5" s="2">
        <v>3132000</v>
      </c>
    </row>
    <row r="6" spans="1:20" x14ac:dyDescent="0.25">
      <c r="A6" s="4">
        <f t="shared" si="9"/>
        <v>0</v>
      </c>
      <c r="B6" s="4">
        <f t="shared" si="10"/>
        <v>303</v>
      </c>
      <c r="C6" s="4">
        <f t="shared" si="11"/>
        <v>363.59999999999997</v>
      </c>
      <c r="D6" s="4">
        <f t="shared" si="12"/>
        <v>436.31999999999994</v>
      </c>
      <c r="E6" s="5">
        <f t="shared" si="13"/>
        <v>3240000</v>
      </c>
      <c r="F6" s="9">
        <f t="shared" si="14"/>
        <v>10693</v>
      </c>
      <c r="G6" s="9">
        <f t="shared" si="15"/>
        <v>8911</v>
      </c>
      <c r="H6" s="9">
        <f t="shared" si="16"/>
        <v>7426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303</v>
      </c>
      <c r="R6" s="2">
        <v>3240000</v>
      </c>
    </row>
    <row r="7" spans="1:20" x14ac:dyDescent="0.25">
      <c r="A7" s="4">
        <f t="shared" si="9"/>
        <v>0</v>
      </c>
      <c r="B7" s="4">
        <f t="shared" si="10"/>
        <v>303</v>
      </c>
      <c r="C7" s="4">
        <f t="shared" si="11"/>
        <v>363.59999999999997</v>
      </c>
      <c r="D7" s="4">
        <f t="shared" si="12"/>
        <v>436.31999999999994</v>
      </c>
      <c r="E7" s="5">
        <f t="shared" si="13"/>
        <v>3240000</v>
      </c>
      <c r="F7" s="9">
        <f t="shared" si="14"/>
        <v>10693</v>
      </c>
      <c r="G7" s="9">
        <f t="shared" si="15"/>
        <v>8911</v>
      </c>
      <c r="H7" s="9">
        <f t="shared" si="16"/>
        <v>7426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303</v>
      </c>
      <c r="R7" s="2">
        <v>3240000</v>
      </c>
    </row>
    <row r="8" spans="1:20" x14ac:dyDescent="0.25">
      <c r="A8" s="4">
        <f t="shared" si="9"/>
        <v>0</v>
      </c>
      <c r="B8" s="4">
        <f t="shared" si="10"/>
        <v>326</v>
      </c>
      <c r="C8" s="4">
        <f t="shared" si="11"/>
        <v>391.2</v>
      </c>
      <c r="D8" s="4">
        <f t="shared" si="12"/>
        <v>469.43999999999994</v>
      </c>
      <c r="E8" s="5">
        <f t="shared" si="13"/>
        <v>2770750</v>
      </c>
      <c r="F8" s="9">
        <f t="shared" si="14"/>
        <v>8499</v>
      </c>
      <c r="G8" s="9">
        <f t="shared" si="15"/>
        <v>7083</v>
      </c>
      <c r="H8" s="9">
        <f t="shared" si="16"/>
        <v>5902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326</v>
      </c>
      <c r="R8" s="2">
        <v>2770750</v>
      </c>
    </row>
    <row r="9" spans="1:20" x14ac:dyDescent="0.25">
      <c r="A9" s="4">
        <f t="shared" si="9"/>
        <v>0</v>
      </c>
      <c r="B9" s="4">
        <f t="shared" si="10"/>
        <v>303</v>
      </c>
      <c r="C9" s="4">
        <f t="shared" si="11"/>
        <v>363.59999999999997</v>
      </c>
      <c r="D9" s="4">
        <f t="shared" si="12"/>
        <v>436.31999999999994</v>
      </c>
      <c r="E9" s="5">
        <f t="shared" si="13"/>
        <v>2770750</v>
      </c>
      <c r="F9" s="9">
        <f t="shared" si="14"/>
        <v>9144</v>
      </c>
      <c r="G9" s="9">
        <f t="shared" si="15"/>
        <v>7620</v>
      </c>
      <c r="H9" s="9">
        <f t="shared" si="16"/>
        <v>6350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303</v>
      </c>
      <c r="R9" s="2">
        <v>2770750</v>
      </c>
    </row>
    <row r="10" spans="1:20" x14ac:dyDescent="0.25">
      <c r="A10" s="4">
        <f t="shared" si="0"/>
        <v>0</v>
      </c>
      <c r="B10" s="4">
        <f t="shared" si="1"/>
        <v>303</v>
      </c>
      <c r="C10" s="4">
        <f t="shared" ref="C10:C14" si="19">B10*1.2</f>
        <v>363.59999999999997</v>
      </c>
      <c r="D10" s="4">
        <f t="shared" si="2"/>
        <v>436.31999999999994</v>
      </c>
      <c r="E10" s="5">
        <f t="shared" si="3"/>
        <v>2542500</v>
      </c>
      <c r="F10" s="9">
        <f t="shared" si="4"/>
        <v>8391</v>
      </c>
      <c r="G10" s="9">
        <f t="shared" si="5"/>
        <v>6993</v>
      </c>
      <c r="H10" s="9">
        <f t="shared" si="6"/>
        <v>5827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303</v>
      </c>
      <c r="R10" s="2">
        <v>2542500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1">N16</f>
        <v>0</v>
      </c>
      <c r="B16" s="4">
        <f t="shared" ref="B16:B28" si="32">Q16</f>
        <v>324</v>
      </c>
      <c r="C16" s="4">
        <f>B16*1.2</f>
        <v>388.8</v>
      </c>
      <c r="D16" s="4">
        <f t="shared" ref="D16:D28" si="33">C16*1.2</f>
        <v>466.56</v>
      </c>
      <c r="E16" s="5">
        <f t="shared" ref="E16:E28" si="34">R16</f>
        <v>3100000</v>
      </c>
      <c r="F16" s="9">
        <f t="shared" ref="F16:F28" si="35">ROUND((E16/B16),0)</f>
        <v>9568</v>
      </c>
      <c r="G16" s="9">
        <f t="shared" ref="G16:G28" si="36">ROUND((E16/C16),0)</f>
        <v>7973</v>
      </c>
      <c r="H16" s="9">
        <f t="shared" ref="H16:H28" si="37">ROUND((E16/D16),0)</f>
        <v>6644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324</v>
      </c>
      <c r="R16" s="2">
        <v>3100000</v>
      </c>
    </row>
    <row r="17" spans="1:24" x14ac:dyDescent="0.25">
      <c r="A17" s="4">
        <f t="shared" si="31"/>
        <v>0</v>
      </c>
      <c r="B17" s="4">
        <f t="shared" si="32"/>
        <v>331</v>
      </c>
      <c r="C17" s="4">
        <f t="shared" ref="C17:C28" si="40">B17*1.2</f>
        <v>397.2</v>
      </c>
      <c r="D17" s="4">
        <f t="shared" si="33"/>
        <v>476.64</v>
      </c>
      <c r="E17" s="5">
        <f t="shared" si="34"/>
        <v>3199000</v>
      </c>
      <c r="F17" s="9">
        <f t="shared" si="35"/>
        <v>9665</v>
      </c>
      <c r="G17" s="9">
        <f t="shared" si="36"/>
        <v>8054</v>
      </c>
      <c r="H17" s="9">
        <f t="shared" si="37"/>
        <v>6712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331</v>
      </c>
      <c r="R17" s="2">
        <v>3199000</v>
      </c>
    </row>
    <row r="18" spans="1:24" x14ac:dyDescent="0.25">
      <c r="A18" s="4">
        <f t="shared" si="31"/>
        <v>0</v>
      </c>
      <c r="B18" s="4">
        <f t="shared" si="32"/>
        <v>495.83333333333337</v>
      </c>
      <c r="C18" s="4">
        <f t="shared" si="40"/>
        <v>595</v>
      </c>
      <c r="D18" s="4">
        <f t="shared" si="33"/>
        <v>714</v>
      </c>
      <c r="E18" s="5">
        <f t="shared" si="34"/>
        <v>3100000</v>
      </c>
      <c r="F18" s="9">
        <f t="shared" si="35"/>
        <v>6252</v>
      </c>
      <c r="G18" s="9">
        <f t="shared" si="36"/>
        <v>5210</v>
      </c>
      <c r="H18" s="9">
        <f t="shared" si="37"/>
        <v>4342</v>
      </c>
      <c r="I18" s="4" t="e">
        <f>#REF!</f>
        <v>#REF!</v>
      </c>
      <c r="J18" s="4">
        <f t="shared" si="38"/>
        <v>0</v>
      </c>
      <c r="O18">
        <v>0</v>
      </c>
      <c r="P18">
        <v>595</v>
      </c>
      <c r="Q18">
        <f t="shared" si="39"/>
        <v>495.83333333333337</v>
      </c>
      <c r="R18" s="2">
        <v>3100000</v>
      </c>
    </row>
    <row r="19" spans="1:24" x14ac:dyDescent="0.25">
      <c r="A19" s="4">
        <f t="shared" si="31"/>
        <v>0</v>
      </c>
      <c r="B19" s="4">
        <f t="shared" si="32"/>
        <v>355</v>
      </c>
      <c r="C19" s="4">
        <f t="shared" si="40"/>
        <v>426</v>
      </c>
      <c r="D19" s="4">
        <f t="shared" si="33"/>
        <v>511.2</v>
      </c>
      <c r="E19" s="5">
        <f t="shared" si="34"/>
        <v>3099000</v>
      </c>
      <c r="F19" s="9">
        <f t="shared" si="35"/>
        <v>8730</v>
      </c>
      <c r="G19" s="9">
        <f t="shared" si="36"/>
        <v>7275</v>
      </c>
      <c r="H19" s="9">
        <f t="shared" si="37"/>
        <v>6062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355</v>
      </c>
      <c r="R19" s="2">
        <v>3099000</v>
      </c>
    </row>
    <row r="20" spans="1:24" x14ac:dyDescent="0.25">
      <c r="A20" s="4">
        <f t="shared" si="31"/>
        <v>0</v>
      </c>
      <c r="B20" s="4">
        <f t="shared" si="32"/>
        <v>325</v>
      </c>
      <c r="C20" s="4">
        <f t="shared" si="40"/>
        <v>390</v>
      </c>
      <c r="D20" s="4">
        <f t="shared" si="33"/>
        <v>468</v>
      </c>
      <c r="E20" s="5">
        <f t="shared" si="34"/>
        <v>3150000</v>
      </c>
      <c r="F20" s="9">
        <f t="shared" si="35"/>
        <v>9692</v>
      </c>
      <c r="G20" s="9">
        <f t="shared" si="36"/>
        <v>8077</v>
      </c>
      <c r="H20" s="9">
        <f t="shared" si="37"/>
        <v>6731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325</v>
      </c>
      <c r="R20" s="2">
        <v>3150000</v>
      </c>
    </row>
    <row r="21" spans="1:24" x14ac:dyDescent="0.25">
      <c r="A21" s="4">
        <f t="shared" si="31"/>
        <v>0</v>
      </c>
      <c r="B21" s="4">
        <f t="shared" si="32"/>
        <v>360</v>
      </c>
      <c r="C21" s="4">
        <f t="shared" si="40"/>
        <v>432</v>
      </c>
      <c r="D21" s="4">
        <f t="shared" si="33"/>
        <v>518.4</v>
      </c>
      <c r="E21" s="5">
        <f t="shared" si="34"/>
        <v>3100000</v>
      </c>
      <c r="F21" s="9">
        <f t="shared" si="35"/>
        <v>8611</v>
      </c>
      <c r="G21" s="9">
        <f t="shared" si="36"/>
        <v>7176</v>
      </c>
      <c r="H21" s="9">
        <f t="shared" si="37"/>
        <v>5980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v>360</v>
      </c>
      <c r="R21" s="2">
        <v>3100000</v>
      </c>
    </row>
    <row r="22" spans="1:24" x14ac:dyDescent="0.25">
      <c r="A22" s="4">
        <f t="shared" ref="A22:A24" si="41">N22</f>
        <v>0</v>
      </c>
      <c r="B22" s="4">
        <f t="shared" ref="B22:B24" si="42">Q22</f>
        <v>355</v>
      </c>
      <c r="C22" s="4">
        <f t="shared" ref="C22:C24" si="43">B22*1.2</f>
        <v>426</v>
      </c>
      <c r="D22" s="4">
        <f t="shared" ref="D22:D24" si="44">C22*1.2</f>
        <v>511.2</v>
      </c>
      <c r="E22" s="5">
        <f t="shared" ref="E22:E24" si="45">R22</f>
        <v>3200000</v>
      </c>
      <c r="F22" s="9">
        <f t="shared" ref="F22:F24" si="46">ROUND((E22/B22),0)</f>
        <v>9014</v>
      </c>
      <c r="G22" s="9">
        <f t="shared" ref="G22:G24" si="47">ROUND((E22/C22),0)</f>
        <v>7512</v>
      </c>
      <c r="H22" s="9">
        <f t="shared" ref="H22:H24" si="48">ROUND((E22/D22),0)</f>
        <v>6260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v>355</v>
      </c>
      <c r="R22" s="2">
        <v>3200000</v>
      </c>
    </row>
    <row r="23" spans="1:24" x14ac:dyDescent="0.25">
      <c r="A23" s="4">
        <f t="shared" si="41"/>
        <v>0</v>
      </c>
      <c r="B23" s="4">
        <f t="shared" si="42"/>
        <v>450</v>
      </c>
      <c r="C23" s="4">
        <f t="shared" si="43"/>
        <v>540</v>
      </c>
      <c r="D23" s="4">
        <f t="shared" si="44"/>
        <v>648</v>
      </c>
      <c r="E23" s="5">
        <f t="shared" si="45"/>
        <v>4000000</v>
      </c>
      <c r="F23" s="9">
        <f t="shared" si="46"/>
        <v>8889</v>
      </c>
      <c r="G23" s="9">
        <f t="shared" si="47"/>
        <v>7407</v>
      </c>
      <c r="H23" s="9">
        <f t="shared" si="48"/>
        <v>6173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v>450</v>
      </c>
      <c r="R23" s="2">
        <v>4000000</v>
      </c>
    </row>
    <row r="24" spans="1:24" x14ac:dyDescent="0.25">
      <c r="A24" s="4">
        <f t="shared" si="41"/>
        <v>0</v>
      </c>
      <c r="B24" s="4">
        <f t="shared" si="42"/>
        <v>280</v>
      </c>
      <c r="C24" s="4">
        <f t="shared" si="43"/>
        <v>336</v>
      </c>
      <c r="D24" s="4">
        <f t="shared" si="44"/>
        <v>403.2</v>
      </c>
      <c r="E24" s="5">
        <f t="shared" si="45"/>
        <v>2550000</v>
      </c>
      <c r="F24" s="9">
        <f t="shared" si="46"/>
        <v>9107</v>
      </c>
      <c r="G24" s="9">
        <f t="shared" si="47"/>
        <v>7589</v>
      </c>
      <c r="H24" s="9">
        <f t="shared" si="48"/>
        <v>6324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v>280</v>
      </c>
      <c r="R24" s="2">
        <v>2550000</v>
      </c>
    </row>
    <row r="25" spans="1:24" x14ac:dyDescent="0.25">
      <c r="A25" s="4">
        <f t="shared" si="31"/>
        <v>0</v>
      </c>
      <c r="B25" s="4">
        <f t="shared" si="32"/>
        <v>309</v>
      </c>
      <c r="C25" s="4">
        <f t="shared" si="40"/>
        <v>370.8</v>
      </c>
      <c r="D25" s="4">
        <f t="shared" si="33"/>
        <v>444.96</v>
      </c>
      <c r="E25" s="5">
        <f t="shared" si="34"/>
        <v>2900000</v>
      </c>
      <c r="F25" s="9">
        <f t="shared" si="35"/>
        <v>9385</v>
      </c>
      <c r="G25" s="9">
        <f t="shared" si="36"/>
        <v>7821</v>
      </c>
      <c r="H25" s="9">
        <f t="shared" si="37"/>
        <v>6517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v>309</v>
      </c>
      <c r="R25" s="2">
        <v>2900000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10600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D31" t="s">
        <v>41</v>
      </c>
      <c r="E31">
        <v>25.72</v>
      </c>
      <c r="F31" s="7">
        <f>E31*10.764</f>
        <v>276.85007999999999</v>
      </c>
      <c r="S31" s="10"/>
      <c r="T31" s="10"/>
      <c r="U31" s="17" t="s">
        <v>15</v>
      </c>
      <c r="V31" s="18"/>
      <c r="W31" s="19">
        <f>W29-W30</f>
        <v>8100</v>
      </c>
      <c r="X31" s="22"/>
    </row>
    <row r="32" spans="1:24" ht="15.75" x14ac:dyDescent="0.25">
      <c r="D32" t="s">
        <v>42</v>
      </c>
      <c r="E32">
        <v>2.4700000000000002</v>
      </c>
      <c r="F32" s="7">
        <f>E32*10.764</f>
        <v>26.58708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f>SUM(F31:F32)</f>
        <v>303.43716000000001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60</v>
      </c>
      <c r="X34" s="31">
        <v>2024</v>
      </c>
      <c r="Y34" t="s">
        <v>40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6:25" ht="15.75" x14ac:dyDescent="0.25">
      <c r="U37" s="17"/>
      <c r="V37" s="26"/>
      <c r="W37" s="27">
        <f>W36%</f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8100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10600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304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3222400</v>
      </c>
      <c r="X45" s="33"/>
      <c r="Y45" s="15">
        <f>W45*0.8</f>
        <v>2577920</v>
      </c>
    </row>
    <row r="46" spans="6:25" ht="15.75" x14ac:dyDescent="0.25">
      <c r="S46" s="11"/>
      <c r="T46" s="10"/>
      <c r="U46" s="17" t="s">
        <v>24</v>
      </c>
      <c r="V46" s="23"/>
      <c r="W46" s="34">
        <f>W45*0.95</f>
        <v>3061280</v>
      </c>
      <c r="X46" s="35"/>
      <c r="Y46" s="15">
        <f>W46*0.75</f>
        <v>2295960</v>
      </c>
    </row>
    <row r="47" spans="6:25" ht="15.75" x14ac:dyDescent="0.25">
      <c r="S47" s="10"/>
      <c r="T47" s="10"/>
      <c r="U47" s="17" t="s">
        <v>25</v>
      </c>
      <c r="V47" s="23"/>
      <c r="W47" s="34">
        <f>W45*0.8</f>
        <v>2577920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760000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6713.333333333333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S16:T18"/>
  <sheetViews>
    <sheetView workbookViewId="0">
      <selection activeCell="T19" sqref="T19"/>
    </sheetView>
  </sheetViews>
  <sheetFormatPr defaultRowHeight="15" x14ac:dyDescent="0.25"/>
  <sheetData>
    <row r="16" spans="19:19" x14ac:dyDescent="0.25">
      <c r="S16">
        <v>27.78</v>
      </c>
    </row>
    <row r="17" spans="19:20" x14ac:dyDescent="0.25">
      <c r="S17">
        <v>2.4700000000000002</v>
      </c>
    </row>
    <row r="18" spans="19:20" x14ac:dyDescent="0.25">
      <c r="S18">
        <f>SUM(S16:S17)</f>
        <v>30.25</v>
      </c>
      <c r="T18">
        <f>S18*10.764</f>
        <v>325.61099999999999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R15:S17"/>
  <sheetViews>
    <sheetView workbookViewId="0">
      <selection activeCell="S18" sqref="S18"/>
    </sheetView>
  </sheetViews>
  <sheetFormatPr defaultRowHeight="15" x14ac:dyDescent="0.25"/>
  <sheetData>
    <row r="15" spans="18:18" x14ac:dyDescent="0.25">
      <c r="R15">
        <v>25.58</v>
      </c>
    </row>
    <row r="16" spans="18:18" x14ac:dyDescent="0.25">
      <c r="R16">
        <v>2.61</v>
      </c>
    </row>
    <row r="17" spans="18:19" x14ac:dyDescent="0.25">
      <c r="R17">
        <f>SUM(R15:R16)</f>
        <v>28.189999999999998</v>
      </c>
      <c r="S17">
        <f>R17*10.764</f>
        <v>303.43715999999995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B7FEE-DF00-47EB-BD9D-9CDDBBF2E420}">
  <dimension ref="S15:T17"/>
  <sheetViews>
    <sheetView workbookViewId="0">
      <selection activeCell="T18" sqref="T18"/>
    </sheetView>
  </sheetViews>
  <sheetFormatPr defaultRowHeight="15" x14ac:dyDescent="0.25"/>
  <sheetData>
    <row r="15" spans="19:19" x14ac:dyDescent="0.25">
      <c r="S15">
        <v>25.72</v>
      </c>
    </row>
    <row r="16" spans="19:19" x14ac:dyDescent="0.25">
      <c r="S16">
        <v>2.4700000000000002</v>
      </c>
    </row>
    <row r="17" spans="19:20" x14ac:dyDescent="0.25">
      <c r="S17">
        <f>SUM(S15:S16)</f>
        <v>28.189999999999998</v>
      </c>
      <c r="T17">
        <f>S17*10.764</f>
        <v>303.43715999999995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F921A-69BB-4DFB-835B-71C6A7B78D88}">
  <dimension ref="T18:U20"/>
  <sheetViews>
    <sheetView workbookViewId="0">
      <selection activeCell="U21" sqref="U21"/>
    </sheetView>
  </sheetViews>
  <sheetFormatPr defaultRowHeight="15" x14ac:dyDescent="0.25"/>
  <sheetData>
    <row r="18" spans="20:21" x14ac:dyDescent="0.25">
      <c r="T18">
        <v>25.58</v>
      </c>
    </row>
    <row r="19" spans="20:21" x14ac:dyDescent="0.25">
      <c r="T19">
        <v>2.61</v>
      </c>
    </row>
    <row r="20" spans="20:21" x14ac:dyDescent="0.25">
      <c r="T20">
        <f>SUM(T18:T19)</f>
        <v>28.189999999999998</v>
      </c>
      <c r="U20">
        <f>T20*10.764</f>
        <v>303.43715999999995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U44"/>
  <sheetViews>
    <sheetView zoomScaleNormal="100" workbookViewId="0">
      <selection activeCell="U17" sqref="U17"/>
    </sheetView>
  </sheetViews>
  <sheetFormatPr defaultRowHeight="15" x14ac:dyDescent="0.25"/>
  <sheetData>
    <row r="14" spans="20:21" x14ac:dyDescent="0.25">
      <c r="T14">
        <v>25.92</v>
      </c>
    </row>
    <row r="15" spans="20:21" x14ac:dyDescent="0.25">
      <c r="T15">
        <v>2.61</v>
      </c>
    </row>
    <row r="16" spans="20:21" x14ac:dyDescent="0.25">
      <c r="T16">
        <f>SUM(T14:T15)</f>
        <v>28.53</v>
      </c>
      <c r="U16">
        <f>T16*10.764</f>
        <v>307.09692000000001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18:V35"/>
  <sheetViews>
    <sheetView topLeftCell="A6" workbookViewId="0">
      <selection activeCell="V35" sqref="V35"/>
    </sheetView>
  </sheetViews>
  <sheetFormatPr defaultRowHeight="15" x14ac:dyDescent="0.25"/>
  <cols>
    <col min="21" max="21" width="14.42578125" customWidth="1"/>
  </cols>
  <sheetData>
    <row r="18" spans="21:22" x14ac:dyDescent="0.25">
      <c r="U18">
        <v>25.58</v>
      </c>
    </row>
    <row r="19" spans="21:22" x14ac:dyDescent="0.25">
      <c r="U19">
        <v>2.61</v>
      </c>
    </row>
    <row r="20" spans="21:22" x14ac:dyDescent="0.25">
      <c r="U20">
        <f>SUM(U18:U19)</f>
        <v>28.189999999999998</v>
      </c>
      <c r="V20">
        <f>U20*10.764</f>
        <v>303.43715999999995</v>
      </c>
    </row>
    <row r="32" spans="21:22" x14ac:dyDescent="0.25">
      <c r="U32">
        <v>2900000</v>
      </c>
    </row>
    <row r="33" spans="21:21" x14ac:dyDescent="0.25">
      <c r="U33">
        <v>203000</v>
      </c>
    </row>
    <row r="34" spans="21:21" x14ac:dyDescent="0.25">
      <c r="U34">
        <v>29000</v>
      </c>
    </row>
    <row r="35" spans="21:21" x14ac:dyDescent="0.25">
      <c r="U35">
        <f>SUM(U32:U34)</f>
        <v>3132000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4" sqref="S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6" sqref="S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4:R27"/>
  <sheetViews>
    <sheetView topLeftCell="A7" zoomScaleNormal="100" workbookViewId="0">
      <selection activeCell="S27" sqref="S27"/>
    </sheetView>
  </sheetViews>
  <sheetFormatPr defaultRowHeight="15" x14ac:dyDescent="0.25"/>
  <cols>
    <col min="18" max="18" width="22" customWidth="1"/>
  </cols>
  <sheetData>
    <row r="24" spans="18:18" x14ac:dyDescent="0.25">
      <c r="R24">
        <v>3000000</v>
      </c>
    </row>
    <row r="25" spans="18:18" x14ac:dyDescent="0.25">
      <c r="R25">
        <v>210000</v>
      </c>
    </row>
    <row r="26" spans="18:18" x14ac:dyDescent="0.25">
      <c r="R26">
        <v>30000</v>
      </c>
    </row>
    <row r="27" spans="18:18" x14ac:dyDescent="0.25">
      <c r="R27">
        <f>SUM(R24:R26)</f>
        <v>3240000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2024-10-01T05:15:38Z</dcterms:modified>
</cp:coreProperties>
</file>