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SBI- State Bank of India\RACPC\Pooja pAtil\"/>
    </mc:Choice>
  </mc:AlternateContent>
  <bookViews>
    <workbookView xWindow="0" yWindow="0" windowWidth="20490" windowHeight="7755" tabRatio="932" activeTab="8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  <sheet name="vetting" sheetId="33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3" l="1"/>
  <c r="C21" i="23"/>
  <c r="F19" i="23"/>
  <c r="M20" i="33"/>
  <c r="G20" i="23" l="1"/>
  <c r="F20" i="23"/>
  <c r="C20" i="23"/>
  <c r="B20" i="23"/>
  <c r="Q9" i="4"/>
  <c r="B9" i="4" s="1"/>
  <c r="C9" i="4" s="1"/>
  <c r="D9" i="4" s="1"/>
  <c r="P9" i="4"/>
  <c r="J9" i="4"/>
  <c r="I9" i="4"/>
  <c r="E9" i="4"/>
  <c r="F9" i="4" s="1"/>
  <c r="A9" i="4"/>
  <c r="Q8" i="4"/>
  <c r="B8" i="4" s="1"/>
  <c r="C8" i="4" s="1"/>
  <c r="D8" i="4" s="1"/>
  <c r="P8" i="4"/>
  <c r="J8" i="4"/>
  <c r="I8" i="4"/>
  <c r="E8" i="4"/>
  <c r="F8" i="4" s="1"/>
  <c r="A8" i="4"/>
  <c r="Q7" i="4"/>
  <c r="B7" i="4" s="1"/>
  <c r="C7" i="4" s="1"/>
  <c r="D7" i="4" s="1"/>
  <c r="P7" i="4"/>
  <c r="J7" i="4"/>
  <c r="I7" i="4"/>
  <c r="E7" i="4"/>
  <c r="F7" i="4" s="1"/>
  <c r="A7" i="4"/>
  <c r="Q6" i="4"/>
  <c r="B6" i="4" s="1"/>
  <c r="C6" i="4" s="1"/>
  <c r="D6" i="4" s="1"/>
  <c r="P6" i="4"/>
  <c r="J6" i="4"/>
  <c r="I6" i="4"/>
  <c r="E6" i="4"/>
  <c r="F6" i="4" s="1"/>
  <c r="A6" i="4"/>
  <c r="Q5" i="4"/>
  <c r="B5" i="4" s="1"/>
  <c r="C5" i="4" s="1"/>
  <c r="D5" i="4" s="1"/>
  <c r="P5" i="4"/>
  <c r="J5" i="4"/>
  <c r="I5" i="4"/>
  <c r="E5" i="4"/>
  <c r="F5" i="4" s="1"/>
  <c r="A5" i="4"/>
  <c r="Q4" i="4"/>
  <c r="B4" i="4" s="1"/>
  <c r="C4" i="4" s="1"/>
  <c r="D4" i="4" s="1"/>
  <c r="J4" i="4"/>
  <c r="I4" i="4"/>
  <c r="E4" i="4"/>
  <c r="A4" i="4"/>
  <c r="B3" i="4"/>
  <c r="C3" i="4" s="1"/>
  <c r="D3" i="4" s="1"/>
  <c r="J3" i="4"/>
  <c r="I3" i="4"/>
  <c r="E3" i="4"/>
  <c r="A3" i="4"/>
  <c r="P2" i="4"/>
  <c r="Q2" i="4" s="1"/>
  <c r="B2" i="4" s="1"/>
  <c r="C2" i="4" s="1"/>
  <c r="D2" i="4" s="1"/>
  <c r="J2" i="4"/>
  <c r="I2" i="4"/>
  <c r="E2" i="4"/>
  <c r="A2" i="4"/>
  <c r="P10" i="4"/>
  <c r="Q10" i="4" s="1"/>
  <c r="B10" i="4" s="1"/>
  <c r="C10" i="4" s="1"/>
  <c r="D10" i="4" s="1"/>
  <c r="J10" i="4"/>
  <c r="I10" i="4"/>
  <c r="E10" i="4"/>
  <c r="A10" i="4"/>
  <c r="G10" i="4" l="1"/>
  <c r="F4" i="4"/>
  <c r="F3" i="4"/>
  <c r="F2" i="4"/>
  <c r="H2" i="4"/>
  <c r="H3" i="4"/>
  <c r="H4" i="4"/>
  <c r="H5" i="4"/>
  <c r="H6" i="4"/>
  <c r="H7" i="4"/>
  <c r="H8" i="4"/>
  <c r="H9" i="4"/>
  <c r="G2" i="4"/>
  <c r="G3" i="4"/>
  <c r="G4" i="4"/>
  <c r="G5" i="4"/>
  <c r="G6" i="4"/>
  <c r="G7" i="4"/>
  <c r="G8" i="4"/>
  <c r="G9" i="4"/>
  <c r="F10" i="4"/>
  <c r="H10" i="4"/>
  <c r="C18" i="25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1" i="24"/>
  <c r="I22" i="24"/>
  <c r="I29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5" i="23" l="1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/>
  <c r="H16" i="4" s="1"/>
  <c r="D18" i="4" l="1"/>
  <c r="H18" i="4" s="1"/>
  <c r="D17" i="4"/>
  <c r="H17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<sst xmlns="http://schemas.openxmlformats.org/spreadsheetml/2006/main" count="130" uniqueCount="99">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</sst>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82826</xdr:colOff>
      <xdr:row>5</xdr:row>
      <xdr:rowOff>132522</xdr:rowOff>
    </xdr:from>
    <xdr:to>
      <xdr:col>9</xdr:col>
      <xdr:colOff>300024</xdr:colOff>
      <xdr:row>24</xdr:row>
      <xdr:rowOff>103947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826" y="1085022"/>
          <a:ext cx="5733415" cy="359092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370590</xdr:colOff>
      <xdr:row>30</xdr:row>
      <xdr:rowOff>85000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76190" cy="58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465828</xdr:colOff>
      <xdr:row>31</xdr:row>
      <xdr:rowOff>132595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71428" cy="60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189638</xdr:colOff>
      <xdr:row>30</xdr:row>
      <xdr:rowOff>132619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95238" cy="58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6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58035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56000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56000</v>
      </c>
      <c r="D5" s="57" t="s">
        <v>61</v>
      </c>
      <c r="E5" s="58">
        <f>ROUND(C5/10.764,0)</f>
        <v>5203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40000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16000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16000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56000</v>
      </c>
      <c r="D10" s="57" t="s">
        <v>61</v>
      </c>
      <c r="E10" s="58">
        <f>ROUND(C10/10.764,0)</f>
        <v>5203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2024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2679</v>
      </c>
      <c r="D16" s="73">
        <v>1914</v>
      </c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13938837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5358000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7" workbookViewId="0">
      <selection activeCell="G22" sqref="G22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6.85546875" bestFit="1" customWidth="1"/>
    <col min="7" max="7" width="14.285156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9000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7000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7000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9000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1914</v>
      </c>
      <c r="D18" s="74"/>
      <c r="E18" s="75"/>
      <c r="F18" s="76"/>
      <c r="G18" s="76"/>
    </row>
    <row r="19" spans="1:7">
      <c r="A19" s="15"/>
      <c r="B19" s="6"/>
      <c r="C19" s="30">
        <f>C18*C16</f>
        <v>17226000</v>
      </c>
      <c r="D19" s="76" t="s">
        <v>68</v>
      </c>
      <c r="E19" s="30"/>
      <c r="F19" s="116">
        <f>C19+4793000</f>
        <v>22019000</v>
      </c>
      <c r="G19" s="76"/>
    </row>
    <row r="20" spans="1:7">
      <c r="A20" s="15"/>
      <c r="B20" s="61">
        <f>C20*80</f>
        <v>1309176000</v>
      </c>
      <c r="C20" s="31">
        <f>C19*95%</f>
        <v>16364700</v>
      </c>
      <c r="D20" s="76" t="s">
        <v>24</v>
      </c>
      <c r="E20" s="31"/>
      <c r="F20" s="116">
        <f>F19*95%</f>
        <v>20918050</v>
      </c>
      <c r="G20" s="116">
        <f>F20*75%</f>
        <v>15688537.5</v>
      </c>
    </row>
    <row r="21" spans="1:7">
      <c r="A21" s="15"/>
      <c r="C21" s="31">
        <f>C19*80%</f>
        <v>13780800</v>
      </c>
      <c r="D21" s="76" t="s">
        <v>25</v>
      </c>
      <c r="E21" s="31"/>
      <c r="F21" s="116">
        <f>F19*80</f>
        <v>1761520000</v>
      </c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3828000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35887.5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B1" zoomScale="85" zoomScaleNormal="85" workbookViewId="0">
      <selection activeCell="N9" sqref="N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618.05555555555566</v>
      </c>
      <c r="C2" s="4">
        <f t="shared" ref="C2:C9" si="2">B2*1.2</f>
        <v>741.66666666666674</v>
      </c>
      <c r="D2" s="4">
        <f t="shared" ref="D2:D9" si="3">C2*1.2</f>
        <v>890.00000000000011</v>
      </c>
      <c r="E2" s="5">
        <f t="shared" ref="E2:E9" si="4">R2</f>
        <v>4200000</v>
      </c>
      <c r="F2" s="4">
        <f t="shared" ref="F2:F9" si="5">ROUND((E2/B2),0)</f>
        <v>6796</v>
      </c>
      <c r="G2" s="4">
        <f t="shared" ref="G2:G9" si="6">ROUND((E2/C2),0)</f>
        <v>5663</v>
      </c>
      <c r="H2" s="4">
        <f t="shared" ref="H2:H9" si="7">ROUND((E2/D2),0)</f>
        <v>4719</v>
      </c>
      <c r="I2" s="4">
        <f t="shared" ref="I2:I9" si="8">T2</f>
        <v>0</v>
      </c>
      <c r="J2" s="4">
        <f t="shared" ref="J2:J9" si="9">U2</f>
        <v>0</v>
      </c>
      <c r="K2" s="73"/>
      <c r="L2" s="73"/>
      <c r="M2" s="73"/>
      <c r="N2" s="73"/>
      <c r="O2" s="73">
        <v>890</v>
      </c>
      <c r="P2" s="73">
        <f t="shared" ref="P2:P7" si="10">O2/1.2</f>
        <v>741.66666666666674</v>
      </c>
      <c r="Q2" s="73">
        <f t="shared" ref="Q2:Q9" si="11">P2/1.2</f>
        <v>618.05555555555566</v>
      </c>
      <c r="R2" s="2">
        <v>4200000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0</v>
      </c>
      <c r="Q3" s="73">
        <v>0</v>
      </c>
      <c r="R3" s="2">
        <v>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0</v>
      </c>
      <c r="Q4" s="73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0"/>
        <v>0</v>
      </c>
      <c r="Q5" s="73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si="10"/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0"/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>O8/1.2</f>
        <v>0</v>
      </c>
      <c r="Q8" s="73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11"/>
        <v>0</v>
      </c>
      <c r="R9" s="2">
        <v>0</v>
      </c>
      <c r="S9" s="2"/>
      <c r="T9" s="2"/>
    </row>
    <row r="10" spans="1:35">
      <c r="A10" s="4">
        <f t="shared" ref="A10" si="12">N10</f>
        <v>0</v>
      </c>
      <c r="B10" s="4">
        <f t="shared" ref="B10" si="13">Q10</f>
        <v>0</v>
      </c>
      <c r="C10" s="4">
        <f t="shared" ref="C10" si="14">B10*1.2</f>
        <v>0</v>
      </c>
      <c r="D10" s="4">
        <f t="shared" ref="D10" si="15">C10*1.2</f>
        <v>0</v>
      </c>
      <c r="E10" s="5">
        <f t="shared" ref="E10" si="16">R10</f>
        <v>0</v>
      </c>
      <c r="F10" s="4" t="e">
        <f t="shared" ref="F10" si="17">ROUND((E10/B10),0)</f>
        <v>#DIV/0!</v>
      </c>
      <c r="G10" s="4" t="e">
        <f t="shared" ref="G10" si="18">ROUND((E10/C10),0)</f>
        <v>#DIV/0!</v>
      </c>
      <c r="H10" s="4" t="e">
        <f t="shared" ref="H10" si="19">ROUND((E10/D10),0)</f>
        <v>#DIV/0!</v>
      </c>
      <c r="I10" s="4">
        <f t="shared" ref="I10" si="20">T10</f>
        <v>0</v>
      </c>
      <c r="J10" s="4">
        <f t="shared" ref="J10" si="21">U10</f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ref="Q10" si="22">P10/1.2</f>
        <v>0</v>
      </c>
      <c r="R10" s="2">
        <v>0</v>
      </c>
      <c r="S10" s="2"/>
    </row>
    <row r="11" spans="1:35" ht="16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3">N12</f>
        <v>0</v>
      </c>
      <c r="B12" s="4">
        <f t="shared" ref="B12:B15" si="24">Q12</f>
        <v>0</v>
      </c>
      <c r="C12" s="4">
        <f t="shared" ref="C12:C15" si="25">B12*1.2</f>
        <v>0</v>
      </c>
      <c r="D12" s="4">
        <f t="shared" ref="D12:D15" si="26">C12*1.2</f>
        <v>0</v>
      </c>
      <c r="E12" s="5">
        <f t="shared" ref="E12:E15" si="27">R12</f>
        <v>0</v>
      </c>
      <c r="F12" s="4" t="e">
        <f t="shared" ref="F12:F15" si="28">ROUND((E12/B12),0)</f>
        <v>#DIV/0!</v>
      </c>
      <c r="G12" s="4" t="e">
        <f t="shared" ref="G12:G15" si="29">ROUND((E12/C12),0)</f>
        <v>#DIV/0!</v>
      </c>
      <c r="H12" s="4" t="e">
        <f t="shared" ref="H12:H15" si="30">ROUND((E12/D12),0)</f>
        <v>#DIV/0!</v>
      </c>
      <c r="I12" s="4">
        <f t="shared" ref="I12:I15" si="31">T12</f>
        <v>0</v>
      </c>
      <c r="J12" s="4">
        <f t="shared" ref="J12:J15" si="32">U12</f>
        <v>0</v>
      </c>
      <c r="O12">
        <v>0</v>
      </c>
      <c r="P12">
        <f t="shared" ref="P12" si="33">O12/1.2</f>
        <v>0</v>
      </c>
      <c r="Q12">
        <f t="shared" ref="Q12" si="34">P12/1.2</f>
        <v>0</v>
      </c>
      <c r="R12" s="2">
        <v>0</v>
      </c>
      <c r="S12" s="2"/>
      <c r="V12" s="69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O13">
        <v>0</v>
      </c>
      <c r="P13">
        <f t="shared" ref="P13" si="35">O13/1.2</f>
        <v>0</v>
      </c>
      <c r="Q13">
        <f t="shared" ref="Q13" si="36">P13/1.2</f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O14">
        <v>0</v>
      </c>
      <c r="P14">
        <f t="shared" ref="P14:P15" si="37">O14/1.2</f>
        <v>0</v>
      </c>
      <c r="Q14">
        <f t="shared" ref="Q14:Q15" si="38">P14/1.2</f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O15">
        <v>0</v>
      </c>
      <c r="P15">
        <f t="shared" si="37"/>
        <v>0</v>
      </c>
      <c r="Q15">
        <f t="shared" si="38"/>
        <v>0</v>
      </c>
      <c r="R15" s="2">
        <v>0</v>
      </c>
      <c r="S15" s="2"/>
    </row>
    <row r="16" spans="1:35">
      <c r="A16" s="4">
        <f t="shared" ref="A16:A19" si="39">N16</f>
        <v>0</v>
      </c>
      <c r="B16" s="4">
        <f t="shared" ref="B16:B19" si="40">Q16</f>
        <v>0</v>
      </c>
      <c r="C16" s="4">
        <f t="shared" ref="C16:C19" si="41">B16*1.2</f>
        <v>0</v>
      </c>
      <c r="D16" s="4">
        <f t="shared" ref="D16:D19" si="42">C16*1.2</f>
        <v>0</v>
      </c>
      <c r="E16" s="5">
        <f t="shared" ref="E16:E19" si="43">R16</f>
        <v>0</v>
      </c>
      <c r="F16" s="4" t="e">
        <f t="shared" ref="F16:F19" si="44">ROUND((E16/B16),0)</f>
        <v>#DIV/0!</v>
      </c>
      <c r="G16" s="4" t="e">
        <f t="shared" ref="G16:G19" si="45">ROUND((E16/C16),0)</f>
        <v>#DIV/0!</v>
      </c>
      <c r="H16" s="4" t="e">
        <f t="shared" ref="H16:H19" si="46">ROUND((E16/D16),0)</f>
        <v>#DIV/0!</v>
      </c>
      <c r="I16" s="4">
        <f t="shared" ref="I16:J19" si="47">T16</f>
        <v>0</v>
      </c>
      <c r="J16" s="4">
        <f t="shared" si="47"/>
        <v>0</v>
      </c>
      <c r="O16">
        <v>0</v>
      </c>
      <c r="P16">
        <f t="shared" ref="P16:P17" si="48">O16/1.2</f>
        <v>0</v>
      </c>
      <c r="Q16">
        <f t="shared" ref="Q16:Q18" si="49">P16/1.2</f>
        <v>0</v>
      </c>
      <c r="R16" s="2">
        <v>0</v>
      </c>
      <c r="S16" s="2"/>
    </row>
    <row r="17" spans="1:19">
      <c r="A17" s="4">
        <f t="shared" si="39"/>
        <v>0</v>
      </c>
      <c r="B17" s="4">
        <f t="shared" si="40"/>
        <v>0</v>
      </c>
      <c r="C17" s="4">
        <f t="shared" si="41"/>
        <v>0</v>
      </c>
      <c r="D17" s="4">
        <f t="shared" si="42"/>
        <v>0</v>
      </c>
      <c r="E17" s="5">
        <f t="shared" si="43"/>
        <v>0</v>
      </c>
      <c r="F17" s="4" t="e">
        <f t="shared" si="44"/>
        <v>#DIV/0!</v>
      </c>
      <c r="G17" s="4" t="e">
        <f t="shared" si="45"/>
        <v>#DIV/0!</v>
      </c>
      <c r="H17" s="4" t="e">
        <f t="shared" si="46"/>
        <v>#DIV/0!</v>
      </c>
      <c r="I17" s="4">
        <f t="shared" si="47"/>
        <v>0</v>
      </c>
      <c r="J17" s="4">
        <f t="shared" si="47"/>
        <v>0</v>
      </c>
      <c r="O17">
        <v>0</v>
      </c>
      <c r="P17">
        <f t="shared" si="48"/>
        <v>0</v>
      </c>
      <c r="Q17">
        <f t="shared" si="49"/>
        <v>0</v>
      </c>
      <c r="R17" s="2">
        <v>0</v>
      </c>
      <c r="S17" s="2"/>
    </row>
    <row r="18" spans="1:19">
      <c r="A18" s="4">
        <f t="shared" si="39"/>
        <v>0</v>
      </c>
      <c r="B18" s="4">
        <f t="shared" si="40"/>
        <v>0</v>
      </c>
      <c r="C18" s="4">
        <f t="shared" si="41"/>
        <v>0</v>
      </c>
      <c r="D18" s="4">
        <f t="shared" si="42"/>
        <v>0</v>
      </c>
      <c r="E18" s="5">
        <f t="shared" si="43"/>
        <v>0</v>
      </c>
      <c r="F18" s="4" t="e">
        <f t="shared" si="44"/>
        <v>#DIV/0!</v>
      </c>
      <c r="G18" s="4" t="e">
        <f t="shared" si="45"/>
        <v>#DIV/0!</v>
      </c>
      <c r="H18" s="4" t="e">
        <f t="shared" si="46"/>
        <v>#DIV/0!</v>
      </c>
      <c r="I18" s="4">
        <f t="shared" si="47"/>
        <v>0</v>
      </c>
      <c r="J18" s="4">
        <f t="shared" si="47"/>
        <v>0</v>
      </c>
      <c r="O18">
        <v>0</v>
      </c>
      <c r="P18">
        <f>O18/1.2</f>
        <v>0</v>
      </c>
      <c r="Q18">
        <f t="shared" si="49"/>
        <v>0</v>
      </c>
      <c r="R18" s="2">
        <v>0</v>
      </c>
      <c r="S18" s="2"/>
    </row>
    <row r="19" spans="1:19">
      <c r="A19" s="4">
        <f t="shared" si="39"/>
        <v>0</v>
      </c>
      <c r="B19" s="4">
        <f t="shared" si="40"/>
        <v>0</v>
      </c>
      <c r="C19" s="4">
        <f t="shared" si="41"/>
        <v>0</v>
      </c>
      <c r="D19" s="4">
        <f t="shared" si="42"/>
        <v>0</v>
      </c>
      <c r="E19" s="5">
        <f t="shared" si="43"/>
        <v>0</v>
      </c>
      <c r="F19" s="4" t="e">
        <f t="shared" si="44"/>
        <v>#DIV/0!</v>
      </c>
      <c r="G19" s="4" t="e">
        <f t="shared" si="45"/>
        <v>#DIV/0!</v>
      </c>
      <c r="H19" s="4" t="e">
        <f t="shared" si="46"/>
        <v>#DIV/0!</v>
      </c>
      <c r="I19" s="4">
        <f t="shared" si="47"/>
        <v>0</v>
      </c>
      <c r="J19" s="4">
        <f t="shared" si="47"/>
        <v>0</v>
      </c>
      <c r="O19" s="73">
        <v>0</v>
      </c>
      <c r="P19" s="73">
        <f>O19/1.2</f>
        <v>0</v>
      </c>
      <c r="Q19" s="73">
        <f t="shared" ref="Q19" si="50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5" zoomScale="115" zoomScaleNormal="115" workbookViewId="0">
      <selection activeCell="E14" sqref="E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6" sqref="D8:K1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9" activeCellId="1" sqref="K24 G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6" sqref="H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4:M20"/>
  <sheetViews>
    <sheetView tabSelected="1" workbookViewId="0">
      <selection activeCell="I8" sqref="I8"/>
    </sheetView>
  </sheetViews>
  <sheetFormatPr defaultRowHeight="15"/>
  <sheetData>
    <row r="4" spans="13:13">
      <c r="M4">
        <v>75000</v>
      </c>
    </row>
    <row r="5" spans="13:13">
      <c r="M5">
        <v>160000</v>
      </c>
    </row>
    <row r="6" spans="13:13">
      <c r="M6">
        <v>630000</v>
      </c>
    </row>
    <row r="7" spans="13:13">
      <c r="M7">
        <v>213000</v>
      </c>
    </row>
    <row r="8" spans="13:13">
      <c r="M8">
        <v>370000</v>
      </c>
    </row>
    <row r="9" spans="13:13">
      <c r="M9">
        <v>480000</v>
      </c>
    </row>
    <row r="10" spans="13:13">
      <c r="M10">
        <v>670000</v>
      </c>
    </row>
    <row r="11" spans="13:13">
      <c r="M11">
        <v>120000</v>
      </c>
    </row>
    <row r="12" spans="13:13">
      <c r="M12">
        <v>550000</v>
      </c>
    </row>
    <row r="13" spans="13:13">
      <c r="M13">
        <v>475000</v>
      </c>
    </row>
    <row r="14" spans="13:13">
      <c r="M14">
        <v>175000</v>
      </c>
    </row>
    <row r="15" spans="13:13">
      <c r="M15">
        <v>250000</v>
      </c>
    </row>
    <row r="16" spans="13:13">
      <c r="M16">
        <v>120000</v>
      </c>
    </row>
    <row r="17" spans="13:13">
      <c r="M17">
        <v>70000</v>
      </c>
    </row>
    <row r="18" spans="13:13">
      <c r="M18">
        <v>240000</v>
      </c>
    </row>
    <row r="19" spans="13:13">
      <c r="M19">
        <v>195000</v>
      </c>
    </row>
    <row r="20" spans="13:13">
      <c r="M20" s="6">
        <f>SUM(M4:M19)</f>
        <v>4793000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vetting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2024-08-27T10:18:56Z</dcterms:modified>
</cp:coreProperties>
</file>