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Chinchpokli (East)\Shreeram Prasad Gupta\"/>
    </mc:Choice>
  </mc:AlternateContent>
  <xr:revisionPtr revIDLastSave="0" documentId="13_ncr:1_{519CD50A-B71C-49F5-96A9-CA39BAB85DA3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5" i="23" l="1"/>
  <c r="C5" i="25" l="1"/>
  <c r="C4" i="25"/>
  <c r="C3" i="25"/>
  <c r="P2" i="4"/>
  <c r="P3" i="4"/>
  <c r="B3" i="4" s="1"/>
  <c r="C3" i="4" s="1"/>
  <c r="D3" i="4" s="1"/>
  <c r="P4" i="4"/>
  <c r="P5" i="4"/>
  <c r="Q6" i="4"/>
  <c r="B6" i="4" s="1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<sst xmlns="http://schemas.openxmlformats.org/spreadsheetml/2006/main" count="130" uniqueCount="89">
  <si>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</si>
  <si>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</si>
  <si>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</si>
  <si>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</si>
  <si>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</si>
  <si>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</si>
  <si>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</si>
  <si>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</si>
  <si>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</si>
  <si>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</si>
  <si>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</si>
  <si>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</si>
  <si>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</si>
  <si>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</si>
  <si>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</si>
  <si>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</si>
  <si>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</si>
  <si>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</si>
  <si>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</si>
  <si>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</si>
  <si>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</si>
  <si>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</si>
  <si>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</si>
  <si>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</si>
  <si>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</si>
  <si>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</si>
  <si>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</si>
  <si>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</si>
  <si>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</si>
  <si>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</si>
  <si>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</si>
  <si>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</si>
  <si>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</si>
  <si>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</si>
  <si>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</si>
  <si>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</si>
  <si>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</si>
  <si>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</si>
  <si>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</si>
  <si>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</si>
  <si>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</si>
  <si>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</si>
  <si>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</si>
  <si>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</si>
  <si>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</si>
  <si>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</si>
  <si>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</si>
  <si>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</si>
  <si>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</si>
  <si>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</si>
  <si>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</si>
  <si>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</si>
  <si>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</si>
  <si>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</si>
  <si>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</si>
  <si>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</si>
  <si>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</si>
  <si>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</si>
  <si>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</si>
  <si>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</si>
  <si>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</si>
  <si>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</si>
  <si>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</si>
  <si>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</si>
  <si>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</si>
  <si>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</si>
  <si>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</si>
  <si>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</si>
  <si>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</si>
  <si>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</si>
  <si>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</si>
  <si>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</si>
  <si>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</si>
  <si>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</si>
  <si>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</si>
  <si>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</si>
  <si>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</si>
  <si>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</si>
  <si>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</si>
  <si>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</si>
  <si>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</si>
  <si>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</si>
  <si>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</si>
  <si>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RERA CA</t>
  </si>
  <si>
    <t xml:space="preserve">Draft Agreement </t>
  </si>
  <si>
    <t>IGR-14.08.24</t>
  </si>
  <si>
    <t>IGR-08.08.24</t>
  </si>
  <si>
    <t>IGR-07.08.24</t>
  </si>
  <si>
    <t>IGR-05.08.24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</si>
</sst>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4C37C3-27DA-459B-8DE3-770A9831C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C06933-E8F6-404D-BFA2-A3E726399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6411FA-D651-4AA3-9200-610F98CF0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085F27-7C22-4D3E-80CA-448BED84D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1191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7220D0-8BFE-469E-9EB6-9016F7459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35591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96454</xdr:colOff>
      <xdr:row>44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04F076-EC53-4C60-BE73-C3FF0F441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30854" cy="8526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153612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379A8B-31AA-49E0-B782-662D61DC4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88012" cy="8888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75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81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76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77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78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79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80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F25" sqref="F2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26500</v>
      </c>
      <c r="D3" s="22" t="s">
        <v>74</v>
      </c>
      <c r="E3" s="6" t="s">
        <v>82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23500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3000</v>
      </c>
      <c r="D13" s="22"/>
    </row>
    <row r="14" spans="1:5" x14ac:dyDescent="0.25">
      <c r="A14" s="15" t="s">
        <v>15</v>
      </c>
      <c r="B14" s="18"/>
      <c r="C14" s="19">
        <f>C5</f>
        <v>23500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26500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772</v>
      </c>
      <c r="D18" s="24"/>
    </row>
    <row r="19" spans="1:5" x14ac:dyDescent="0.25">
      <c r="A19" s="15" t="s">
        <v>73</v>
      </c>
      <c r="B19" s="6"/>
      <c r="C19" s="30">
        <f>C18*C16</f>
        <v>20458000</v>
      </c>
      <c r="D19" s="72"/>
      <c r="E19" s="65"/>
    </row>
    <row r="20" spans="1:5" x14ac:dyDescent="0.25">
      <c r="A20" s="15" t="s">
        <v>24</v>
      </c>
      <c r="C20" s="31">
        <f>C19*90%</f>
        <v>18412200</v>
      </c>
      <c r="D20" s="30"/>
      <c r="E20" s="65"/>
    </row>
    <row r="21" spans="1:5" x14ac:dyDescent="0.25">
      <c r="A21" s="15" t="s">
        <v>25</v>
      </c>
      <c r="C21" s="31">
        <f>C19*80%</f>
        <v>16366400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2316000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C19*0.03/12</f>
        <v>51145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Q11" sqref="Q1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772</v>
      </c>
      <c r="C2" s="4">
        <f t="shared" ref="C2:C16" si="1">B2*1.2</f>
        <v>926.4</v>
      </c>
      <c r="D2" s="4">
        <f t="shared" ref="D2:D16" si="2">C2*1.2</f>
        <v>1111.6799999999998</v>
      </c>
      <c r="E2" s="5">
        <f t="shared" ref="E2:E16" si="3">R2</f>
        <v>18900000</v>
      </c>
      <c r="F2" s="4">
        <f t="shared" ref="F2:F15" si="4">ROUND((E2/B2),0)</f>
        <v>24482</v>
      </c>
      <c r="G2" s="4">
        <f t="shared" ref="G2:G15" si="5">ROUND((E2/C2),0)</f>
        <v>20402</v>
      </c>
      <c r="H2" s="4">
        <f t="shared" ref="H2:H15" si="6">ROUND((E2/D2),0)</f>
        <v>17001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772</v>
      </c>
      <c r="R2" s="2">
        <v>18900000</v>
      </c>
      <c r="S2" s="2" t="s">
        <v>85</v>
      </c>
    </row>
    <row r="3" spans="1:19" x14ac:dyDescent="0.25">
      <c r="A3" s="4">
        <v>2</v>
      </c>
      <c r="B3" s="4">
        <f t="shared" si="0"/>
        <v>1110</v>
      </c>
      <c r="C3" s="4">
        <f t="shared" si="1"/>
        <v>1332</v>
      </c>
      <c r="D3" s="4">
        <f t="shared" si="2"/>
        <v>1598.3999999999999</v>
      </c>
      <c r="E3" s="5">
        <f t="shared" si="3"/>
        <v>30600000</v>
      </c>
      <c r="F3" s="4">
        <f t="shared" si="4"/>
        <v>27568</v>
      </c>
      <c r="G3" s="4">
        <f t="shared" si="5"/>
        <v>22973</v>
      </c>
      <c r="H3" s="4">
        <f t="shared" si="6"/>
        <v>19144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1110</v>
      </c>
      <c r="R3" s="2">
        <v>30600000</v>
      </c>
      <c r="S3" s="2" t="s">
        <v>86</v>
      </c>
    </row>
    <row r="4" spans="1:19" x14ac:dyDescent="0.25">
      <c r="A4" s="4">
        <v>3</v>
      </c>
      <c r="B4" s="4">
        <f t="shared" si="0"/>
        <v>826</v>
      </c>
      <c r="C4" s="4">
        <f t="shared" si="1"/>
        <v>991.19999999999993</v>
      </c>
      <c r="D4" s="4">
        <f t="shared" si="2"/>
        <v>1189.4399999999998</v>
      </c>
      <c r="E4" s="5">
        <f t="shared" si="3"/>
        <v>21200000</v>
      </c>
      <c r="F4" s="74">
        <f t="shared" si="4"/>
        <v>25666</v>
      </c>
      <c r="G4" s="74">
        <f t="shared" si="5"/>
        <v>21388</v>
      </c>
      <c r="H4" s="74">
        <f t="shared" si="6"/>
        <v>17824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826</v>
      </c>
      <c r="R4" s="75">
        <v>21200000</v>
      </c>
      <c r="S4" s="75" t="s">
        <v>87</v>
      </c>
    </row>
    <row r="5" spans="1:19" x14ac:dyDescent="0.25">
      <c r="A5" s="4">
        <v>4</v>
      </c>
      <c r="B5" s="4">
        <f t="shared" si="0"/>
        <v>781</v>
      </c>
      <c r="C5" s="4">
        <f t="shared" si="1"/>
        <v>937.19999999999993</v>
      </c>
      <c r="D5" s="4">
        <f t="shared" si="2"/>
        <v>1124.6399999999999</v>
      </c>
      <c r="E5" s="5">
        <f t="shared" si="3"/>
        <v>20500000</v>
      </c>
      <c r="F5" s="74">
        <f t="shared" si="4"/>
        <v>26248</v>
      </c>
      <c r="G5" s="74">
        <f t="shared" si="5"/>
        <v>21874</v>
      </c>
      <c r="H5" s="74">
        <f t="shared" si="6"/>
        <v>18228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781</v>
      </c>
      <c r="R5" s="75">
        <v>20500000</v>
      </c>
      <c r="S5" s="75" t="s">
        <v>88</v>
      </c>
    </row>
    <row r="6" spans="1:19" x14ac:dyDescent="0.25">
      <c r="A6" s="4">
        <v>5</v>
      </c>
      <c r="B6" s="4">
        <f t="shared" si="0"/>
        <v>745.83333333333337</v>
      </c>
      <c r="C6" s="4">
        <f t="shared" si="1"/>
        <v>895</v>
      </c>
      <c r="D6" s="4">
        <f t="shared" si="2"/>
        <v>1074</v>
      </c>
      <c r="E6" s="5">
        <f t="shared" si="3"/>
        <v>21900000</v>
      </c>
      <c r="F6" s="74">
        <f t="shared" si="4"/>
        <v>29363</v>
      </c>
      <c r="G6" s="74">
        <f t="shared" si="5"/>
        <v>24469</v>
      </c>
      <c r="H6" s="74">
        <f t="shared" si="6"/>
        <v>20391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v>895</v>
      </c>
      <c r="Q6" s="7">
        <f t="shared" ref="Q6:Q10" si="10">P6/1.2</f>
        <v>745.83333333333337</v>
      </c>
      <c r="R6" s="75">
        <v>21900000</v>
      </c>
      <c r="S6" s="2"/>
    </row>
    <row r="7" spans="1:19" x14ac:dyDescent="0.25">
      <c r="A7" s="4">
        <v>6</v>
      </c>
      <c r="B7" s="4">
        <f t="shared" si="0"/>
        <v>771</v>
      </c>
      <c r="C7" s="4">
        <f t="shared" si="1"/>
        <v>925.19999999999993</v>
      </c>
      <c r="D7" s="4">
        <f t="shared" si="2"/>
        <v>1110.2399999999998</v>
      </c>
      <c r="E7" s="5">
        <f t="shared" si="3"/>
        <v>20600000</v>
      </c>
      <c r="F7" s="74">
        <f t="shared" si="4"/>
        <v>26719</v>
      </c>
      <c r="G7" s="74">
        <f t="shared" si="5"/>
        <v>22265</v>
      </c>
      <c r="H7" s="74">
        <f t="shared" si="6"/>
        <v>18555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771</v>
      </c>
      <c r="R7" s="75">
        <v>20600000</v>
      </c>
      <c r="S7" s="2"/>
    </row>
    <row r="8" spans="1:19" x14ac:dyDescent="0.25">
      <c r="A8" s="4">
        <v>7</v>
      </c>
      <c r="B8" s="4">
        <f t="shared" si="0"/>
        <v>700</v>
      </c>
      <c r="C8" s="4">
        <f t="shared" si="1"/>
        <v>840</v>
      </c>
      <c r="D8" s="4">
        <f t="shared" si="2"/>
        <v>1008</v>
      </c>
      <c r="E8" s="5">
        <f t="shared" si="3"/>
        <v>21000000</v>
      </c>
      <c r="F8" s="74">
        <f t="shared" si="4"/>
        <v>30000</v>
      </c>
      <c r="G8" s="74">
        <f t="shared" si="5"/>
        <v>25000</v>
      </c>
      <c r="H8" s="74">
        <f t="shared" si="6"/>
        <v>20833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700</v>
      </c>
      <c r="R8" s="75">
        <v>21000000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84</v>
      </c>
      <c r="D28" s="67"/>
      <c r="F28" s="52" t="s">
        <v>83</v>
      </c>
      <c r="G28" s="52">
        <v>772</v>
      </c>
    </row>
    <row r="29" spans="1:19" s="10" customFormat="1" x14ac:dyDescent="0.25">
      <c r="C29" s="67" t="s">
        <v>1</v>
      </c>
      <c r="D29" s="67">
        <v>19000000</v>
      </c>
      <c r="F29" s="52" t="s">
        <v>71</v>
      </c>
      <c r="G29" s="52">
        <v>849</v>
      </c>
      <c r="H29" s="10">
        <f>G29/G28</f>
        <v>1.099740932642487</v>
      </c>
    </row>
    <row r="30" spans="1:19" s="10" customFormat="1" x14ac:dyDescent="0.25">
      <c r="F30" s="52" t="s">
        <v>72</v>
      </c>
      <c r="G30" s="52">
        <v>26500</v>
      </c>
    </row>
    <row r="31" spans="1:19" s="10" customFormat="1" x14ac:dyDescent="0.25">
      <c r="C31" s="70"/>
      <c r="D31" s="70"/>
      <c r="F31" s="70" t="s">
        <v>73</v>
      </c>
      <c r="G31" s="70">
        <f>G29*G30</f>
        <v>22498500</v>
      </c>
      <c r="H31" s="10">
        <f>G31/D29</f>
        <v>1.1841315789473683</v>
      </c>
    </row>
    <row r="32" spans="1:19" s="10" customFormat="1" x14ac:dyDescent="0.25">
      <c r="C32" s="70"/>
      <c r="D32" s="70"/>
      <c r="F32" s="70" t="s">
        <v>24</v>
      </c>
      <c r="G32" s="70">
        <f>G31*90%</f>
        <v>20248650</v>
      </c>
    </row>
    <row r="33" spans="3:7" s="10" customFormat="1" x14ac:dyDescent="0.25">
      <c r="C33" s="70"/>
      <c r="D33" s="70"/>
      <c r="F33" s="70" t="s">
        <v>25</v>
      </c>
      <c r="G33" s="70">
        <f>G31*80%</f>
        <v>17998800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2024-08-26T09:31:36Z</dcterms:modified>
</cp:coreProperties>
</file>