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RAKESH MONASHA MALIK - CBI\"/>
    </mc:Choice>
  </mc:AlternateContent>
  <xr:revisionPtr revIDLastSave="0" documentId="13_ncr:1_{AA6B4DF6-A419-4300-84A2-465779EF8DD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26" i="16" l="1"/>
  <c r="W25" i="16"/>
  <c r="Y20" i="18"/>
  <c r="X15" i="18"/>
  <c r="S22" i="17"/>
  <c r="W24" i="16" l="1"/>
  <c r="G33" i="4" l="1"/>
  <c r="F34" i="4"/>
  <c r="G32" i="4"/>
  <c r="G34" i="4" l="1"/>
  <c r="W31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<sst xmlns="http://schemas.openxmlformats.org/spreadsheetml/2006/main" count="49" uniqueCount="42">
  <si>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</si>
  <si>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</si>
  <si>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</si>
  <si>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</si>
  <si>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</si>
  <si>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</si>
  <si>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</si>
  <si>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</si>
  <si>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</si>
  <si>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</si>
  <si>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</si>
  <si>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</si>
  <si>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</si>
  <si>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</si>
  <si>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</si>
  <si>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</si>
  <si>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</si>
  <si>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</si>
  <si>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</si>
  <si>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</si>
  <si>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</si>
  <si>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</si>
  <si>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</si>
  <si>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</si>
  <si>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</si>
  <si>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</si>
  <si>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</si>
  <si>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</si>
  <si>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</si>
  <si>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</si>
  <si>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</si>
  <si>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</si>
  <si>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</si>
  <si>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</si>
  <si>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</si>
  <si>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</si>
  <si>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</si>
  <si>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</si>
  <si>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</si>
  <si>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</si>
  <si>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OC</t>
  </si>
  <si>
    <t>Central Bank of India ( Virar East Branch ) - RAKESH MONASHA MALIK And SHIVANI MONSHA MALIK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</si>
</sst>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161925</xdr:rowOff>
    </xdr:from>
    <xdr:to>
      <xdr:col>12</xdr:col>
      <xdr:colOff>401039</xdr:colOff>
      <xdr:row>48</xdr:row>
      <xdr:rowOff>125059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C94E2B-AA1B-40BE-A362-E1C0E4F44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161925"/>
          <a:ext cx="7087589" cy="8840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362936</xdr:colOff>
      <xdr:row>46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7AE985-BC7A-4DB5-B0D2-A7034B339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068536" cy="7802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96454</xdr:colOff>
      <xdr:row>41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E7D783-D53F-4370-9F51-7597226AD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30854" cy="7744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57150</xdr:rowOff>
    </xdr:from>
    <xdr:to>
      <xdr:col>19</xdr:col>
      <xdr:colOff>409575</xdr:colOff>
      <xdr:row>27</xdr:row>
      <xdr:rowOff>76876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AA37A4-13EC-4059-8882-A41E9490F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041" r="378" b="26255"/>
        <a:stretch/>
      </xdr:blipFill>
      <xdr:spPr>
        <a:xfrm>
          <a:off x="0" y="438150"/>
          <a:ext cx="11991975" cy="44488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42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14DCB3-CEB2-45E1-84B5-0190E894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6839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153612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2BC533-41A4-46CF-BC74-72F72BA88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88012" cy="73638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W48" sqref="W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435</v>
      </c>
      <c r="C3" s="44">
        <f>B3*1.2</f>
        <v>522</v>
      </c>
      <c r="D3" s="44">
        <f t="shared" ref="D3:D14" si="2">C3*1.2</f>
        <v>626.4</v>
      </c>
      <c r="E3" s="45">
        <f t="shared" ref="E3:E14" si="3">R3</f>
        <v>4000000</v>
      </c>
      <c r="F3" s="44">
        <f t="shared" ref="F3:F14" si="4">ROUND((E3/B3),0)</f>
        <v>9195</v>
      </c>
      <c r="G3" s="44">
        <f t="shared" ref="G3:G14" si="5">ROUND((E3/C3),0)</f>
        <v>7663</v>
      </c>
      <c r="H3" s="44">
        <f t="shared" ref="H3:H14" si="6">ROUND((E3/D3),0)</f>
        <v>6386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435</v>
      </c>
      <c r="R3" s="47">
        <v>4000000</v>
      </c>
    </row>
    <row r="4" spans="1:20" x14ac:dyDescent="0.25">
      <c r="A4" s="4">
        <f t="shared" ref="A4:A9" si="9">N4</f>
        <v>0</v>
      </c>
      <c r="B4" s="4">
        <f t="shared" ref="B4:B9" si="10">Q4</f>
        <v>530</v>
      </c>
      <c r="C4" s="4">
        <f t="shared" ref="C4:C9" si="11">B4*1.2</f>
        <v>636</v>
      </c>
      <c r="D4" s="4">
        <f t="shared" ref="D4:D9" si="12">C4*1.2</f>
        <v>763.19999999999993</v>
      </c>
      <c r="E4" s="5">
        <f t="shared" ref="E4:E9" si="13">R4</f>
        <v>3754300</v>
      </c>
      <c r="F4" s="9">
        <f t="shared" ref="F4:F9" si="14">ROUND((E4/B4),0)</f>
        <v>7084</v>
      </c>
      <c r="G4" s="9">
        <f t="shared" ref="G4:G9" si="15">ROUND((E4/C4),0)</f>
        <v>5903</v>
      </c>
      <c r="H4" s="9">
        <f t="shared" ref="H4:H9" si="16">ROUND((E4/D4),0)</f>
        <v>4919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530</v>
      </c>
      <c r="R4" s="2">
        <v>3754300</v>
      </c>
    </row>
    <row r="5" spans="1:20" x14ac:dyDescent="0.25">
      <c r="A5" s="4">
        <f t="shared" si="9"/>
        <v>0</v>
      </c>
      <c r="B5" s="4">
        <f t="shared" si="10"/>
        <v>584</v>
      </c>
      <c r="C5" s="4">
        <f t="shared" si="11"/>
        <v>700.8</v>
      </c>
      <c r="D5" s="4">
        <f t="shared" si="12"/>
        <v>840.95999999999992</v>
      </c>
      <c r="E5" s="5">
        <f t="shared" si="13"/>
        <v>4378610</v>
      </c>
      <c r="F5" s="9">
        <f t="shared" si="14"/>
        <v>7498</v>
      </c>
      <c r="G5" s="9">
        <f t="shared" si="15"/>
        <v>6248</v>
      </c>
      <c r="H5" s="9">
        <f t="shared" si="16"/>
        <v>5207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584</v>
      </c>
      <c r="R5" s="2">
        <v>4378610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390</v>
      </c>
      <c r="C16" s="44">
        <f>B16*1.2</f>
        <v>468</v>
      </c>
      <c r="D16" s="44">
        <f t="shared" ref="D16:D28" si="34">C16*1.2</f>
        <v>561.6</v>
      </c>
      <c r="E16" s="45">
        <f t="shared" ref="E16:E28" si="35">R16</f>
        <v>4500000</v>
      </c>
      <c r="F16" s="44">
        <f t="shared" ref="F16:F28" si="36">ROUND((E16/B16),0)</f>
        <v>11538</v>
      </c>
      <c r="G16" s="44">
        <f t="shared" ref="G16:G28" si="37">ROUND((E16/C16),0)</f>
        <v>9615</v>
      </c>
      <c r="H16" s="44">
        <f t="shared" ref="H16:H28" si="38">ROUND((E16/D16),0)</f>
        <v>8013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390</v>
      </c>
      <c r="R16" s="47">
        <v>4500000</v>
      </c>
    </row>
    <row r="17" spans="1:24" x14ac:dyDescent="0.25">
      <c r="A17" s="4">
        <f t="shared" si="32"/>
        <v>0</v>
      </c>
      <c r="B17" s="4">
        <f t="shared" si="33"/>
        <v>413</v>
      </c>
      <c r="C17" s="4">
        <f t="shared" ref="C17:C28" si="41">B17*1.2</f>
        <v>495.59999999999997</v>
      </c>
      <c r="D17" s="4">
        <f t="shared" si="34"/>
        <v>594.71999999999991</v>
      </c>
      <c r="E17" s="5">
        <f t="shared" si="35"/>
        <v>4410000</v>
      </c>
      <c r="F17" s="9">
        <f t="shared" si="36"/>
        <v>10678</v>
      </c>
      <c r="G17" s="9">
        <f t="shared" si="37"/>
        <v>8898</v>
      </c>
      <c r="H17" s="9">
        <f t="shared" si="38"/>
        <v>7415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413</v>
      </c>
      <c r="R17" s="2">
        <v>4410000</v>
      </c>
    </row>
    <row r="18" spans="1:24" x14ac:dyDescent="0.25">
      <c r="A18" s="4">
        <f t="shared" si="32"/>
        <v>0</v>
      </c>
      <c r="B18" s="4">
        <f t="shared" si="33"/>
        <v>460</v>
      </c>
      <c r="C18" s="4">
        <f t="shared" si="41"/>
        <v>552</v>
      </c>
      <c r="D18" s="4">
        <f t="shared" si="34"/>
        <v>662.4</v>
      </c>
      <c r="E18" s="5">
        <f t="shared" si="35"/>
        <v>4500000</v>
      </c>
      <c r="F18" s="9">
        <f t="shared" si="36"/>
        <v>9783</v>
      </c>
      <c r="G18" s="9">
        <f t="shared" si="37"/>
        <v>8152</v>
      </c>
      <c r="H18" s="9">
        <f t="shared" si="38"/>
        <v>6793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460</v>
      </c>
      <c r="R18" s="2">
        <v>4500000</v>
      </c>
    </row>
    <row r="19" spans="1:24" s="46" customFormat="1" x14ac:dyDescent="0.25">
      <c r="A19" s="44">
        <f t="shared" si="32"/>
        <v>0</v>
      </c>
      <c r="B19" s="44">
        <f t="shared" si="33"/>
        <v>402</v>
      </c>
      <c r="C19" s="44">
        <f t="shared" si="41"/>
        <v>482.4</v>
      </c>
      <c r="D19" s="44">
        <f t="shared" si="34"/>
        <v>578.88</v>
      </c>
      <c r="E19" s="45">
        <f t="shared" si="35"/>
        <v>4800000</v>
      </c>
      <c r="F19" s="44">
        <f t="shared" si="36"/>
        <v>11940</v>
      </c>
      <c r="G19" s="44">
        <f t="shared" si="37"/>
        <v>9950</v>
      </c>
      <c r="H19" s="44">
        <f t="shared" si="38"/>
        <v>8292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402</v>
      </c>
      <c r="R19" s="47">
        <v>4800000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8000</v>
      </c>
      <c r="X31" s="22"/>
    </row>
    <row r="32" spans="1:24" ht="15.75" x14ac:dyDescent="0.25">
      <c r="E32" t="s">
        <v>39</v>
      </c>
      <c r="F32" s="7">
        <v>33.81</v>
      </c>
      <c r="G32" s="6">
        <f>F32*10.764</f>
        <v>363.93083999999999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v>2.89</v>
      </c>
      <c r="G33" s="6">
        <f>F33*10.764</f>
        <v>31.107959999999999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6:25" ht="15.75" x14ac:dyDescent="0.25">
      <c r="F34" s="7">
        <f>SUM(F32:F33)</f>
        <v>36.700000000000003</v>
      </c>
      <c r="G34">
        <f>SUM(G32:G33)</f>
        <v>395.03879999999998</v>
      </c>
      <c r="S34" s="10"/>
      <c r="T34" s="10"/>
      <c r="U34" s="17" t="s">
        <v>18</v>
      </c>
      <c r="V34" s="23"/>
      <c r="W34" s="24">
        <f>W35-W33</f>
        <v>60</v>
      </c>
      <c r="X34" s="31">
        <v>2024</v>
      </c>
      <c r="Y34" t="s">
        <v>40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41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6:25" ht="15.75" x14ac:dyDescent="0.25">
      <c r="U37" s="17"/>
      <c r="V37" s="26"/>
      <c r="W37" s="27">
        <f>W36%</f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8000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10500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395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4147500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</f>
        <v>3732750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3318000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987500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8640.625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5" sqref="S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V18:W26"/>
  <sheetViews>
    <sheetView zoomScaleNormal="100" workbookViewId="0">
      <selection activeCell="W27" sqref="W27"/>
    </sheetView>
  </sheetViews>
  <sheetFormatPr defaultRowHeight="15" x14ac:dyDescent="0.25"/>
  <sheetData>
    <row r="18" spans="22:23" ht="3.75" customHeight="1" x14ac:dyDescent="0.25"/>
    <row r="19" spans="22:23" hidden="1" x14ac:dyDescent="0.25"/>
    <row r="24" spans="22:23" x14ac:dyDescent="0.25">
      <c r="V24">
        <v>37.39</v>
      </c>
      <c r="W24">
        <f>V24*10.764</f>
        <v>402.46596</v>
      </c>
    </row>
    <row r="25" spans="22:23" x14ac:dyDescent="0.25">
      <c r="V25">
        <v>3.05</v>
      </c>
      <c r="W25">
        <f>V25*10.764</f>
        <v>32.830199999999998</v>
      </c>
    </row>
    <row r="26" spans="22:23" x14ac:dyDescent="0.25">
      <c r="W26">
        <f>W24+W25</f>
        <v>435.29615999999999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9:S22"/>
  <sheetViews>
    <sheetView topLeftCell="A7" zoomScaleNormal="100" workbookViewId="0">
      <selection activeCell="S28" sqref="S28"/>
    </sheetView>
  </sheetViews>
  <sheetFormatPr defaultRowHeight="15" x14ac:dyDescent="0.25"/>
  <cols>
    <col min="19" max="19" width="17" customWidth="1"/>
  </cols>
  <sheetData>
    <row r="19" spans="19:19" x14ac:dyDescent="0.25">
      <c r="S19">
        <v>3450000</v>
      </c>
    </row>
    <row r="20" spans="19:19" x14ac:dyDescent="0.25">
      <c r="S20">
        <v>274300</v>
      </c>
    </row>
    <row r="21" spans="19:19" x14ac:dyDescent="0.25">
      <c r="S21">
        <v>30000</v>
      </c>
    </row>
    <row r="22" spans="19:19" x14ac:dyDescent="0.25">
      <c r="S22">
        <f>SUM(S19:S21)</f>
        <v>3754300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2:Y20"/>
  <sheetViews>
    <sheetView topLeftCell="F1" zoomScaleNormal="100" workbookViewId="0">
      <selection activeCell="Y21" sqref="Y21"/>
    </sheetView>
  </sheetViews>
  <sheetFormatPr defaultRowHeight="15" x14ac:dyDescent="0.25"/>
  <cols>
    <col min="24" max="24" width="16.85546875" customWidth="1"/>
  </cols>
  <sheetData>
    <row r="12" spans="24:24" x14ac:dyDescent="0.25">
      <c r="X12">
        <v>4025000</v>
      </c>
    </row>
    <row r="13" spans="24:24" x14ac:dyDescent="0.25">
      <c r="X13">
        <v>323610</v>
      </c>
    </row>
    <row r="14" spans="24:24" x14ac:dyDescent="0.25">
      <c r="X14">
        <v>30000</v>
      </c>
    </row>
    <row r="15" spans="24:24" x14ac:dyDescent="0.25">
      <c r="X15">
        <f>SUM(X12:X14)</f>
        <v>4378610</v>
      </c>
    </row>
    <row r="20" spans="24:25" x14ac:dyDescent="0.25">
      <c r="X20">
        <v>54.26</v>
      </c>
      <c r="Y20">
        <f>X20*10.764</f>
        <v>584.05463999999995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2024-08-26T10:45:37Z</dcterms:modified>
</cp:coreProperties>
</file>