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Wagle Industrial Estate\Aniruddha Arun Sheth\"/>
    </mc:Choice>
  </mc:AlternateContent>
  <xr:revisionPtr revIDLastSave="0" documentId="13_ncr:1_{10608879-B238-40C7-A5C9-3A1A13BE002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4" l="1"/>
  <c r="C5" i="25" l="1"/>
  <c r="C4" i="25"/>
  <c r="C3" i="25"/>
  <c r="P2" i="4"/>
  <c r="P3" i="4"/>
  <c r="B3" i="4" s="1"/>
  <c r="C3" i="4" s="1"/>
  <c r="D3" i="4" s="1"/>
  <c r="P4" i="4"/>
  <c r="Q5" i="4"/>
  <c r="Q6" i="4"/>
  <c r="B6" i="4" s="1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<sst xmlns="http://schemas.openxmlformats.org/spreadsheetml/2006/main" count="129" uniqueCount="87">
  <si>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</si>
  <si>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</si>
  <si>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</si>
  <si>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</si>
  <si>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</si>
  <si>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</si>
  <si>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</si>
  <si>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</si>
  <si>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</si>
  <si>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</si>
  <si>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</si>
  <si>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</si>
  <si>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</si>
  <si>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</si>
  <si>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</si>
  <si>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</si>
  <si>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</si>
  <si>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</si>
  <si>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</si>
  <si>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</si>
  <si>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</si>
  <si>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</si>
  <si>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</si>
  <si>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</si>
  <si>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</si>
  <si>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</si>
  <si>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</si>
  <si>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</si>
  <si>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</si>
  <si>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</si>
  <si>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</si>
  <si>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</si>
  <si>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</si>
  <si>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</si>
  <si>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</si>
  <si>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</si>
  <si>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</si>
  <si>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</si>
  <si>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</si>
  <si>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</si>
  <si>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</si>
  <si>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</si>
  <si>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</si>
  <si>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</si>
  <si>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</si>
  <si>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</si>
  <si>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</si>
  <si>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</si>
  <si>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</si>
  <si>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</si>
  <si>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</si>
  <si>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</si>
  <si>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</si>
  <si>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</si>
  <si>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</si>
  <si>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</si>
  <si>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</si>
  <si>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</si>
  <si>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</si>
  <si>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</si>
  <si>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</si>
  <si>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</si>
  <si>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</si>
  <si>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</si>
  <si>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</si>
  <si>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</si>
  <si>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</si>
  <si>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</si>
  <si>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</si>
  <si>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</si>
  <si>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</si>
  <si>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</si>
  <si>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</si>
  <si>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</si>
  <si>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</si>
  <si>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</si>
  <si>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</si>
  <si>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</si>
  <si>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</si>
  <si>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</si>
  <si>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</si>
  <si>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</si>
  <si>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</si>
  <si>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</si>
  <si>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</si>
  <si>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IGR-24.03.23</t>
  </si>
  <si>
    <t>IGR-26.06.24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</si>
</sst>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0</xdr:rowOff>
    </xdr:from>
    <xdr:to>
      <xdr:col>14</xdr:col>
      <xdr:colOff>171450</xdr:colOff>
      <xdr:row>31</xdr:row>
      <xdr:rowOff>66877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740BDB-E0EB-448C-946C-3F7C78002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0"/>
          <a:ext cx="6515100" cy="6353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48</xdr:row>
      <xdr:rowOff>39344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1AA64-2F80-4E69-9B35-FCB455C8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916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43B382-888B-48E8-9701-E3692E8A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8849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487034</xdr:colOff>
      <xdr:row>46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E6DB2-8DA7-4E70-BF64-D174992B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434" cy="88785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37E23-1D0E-43C2-AA08-72D4D82E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822771-77FC-42E3-8219-098DB5AEA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40C95-C555-4E36-ACCB-8B091D88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8916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237609.63399999999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267009.63399999996</v>
      </c>
      <c r="D9" s="58" t="s">
        <v>62</v>
      </c>
      <c r="E9" s="59">
        <f>C9/10.764</f>
        <v>24805.800260126343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1998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26</v>
      </c>
      <c r="D13" s="65">
        <f>D12-C13</f>
        <v>74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R26" sqref="R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4.285156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40000</v>
      </c>
      <c r="D3" s="22" t="s">
        <v>76</v>
      </c>
      <c r="E3" s="6" t="s">
        <v>84</v>
      </c>
    </row>
    <row r="4" spans="1:5" ht="30" x14ac:dyDescent="0.25">
      <c r="A4" s="21" t="s">
        <v>14</v>
      </c>
      <c r="B4" s="18"/>
      <c r="C4" s="19">
        <v>3000</v>
      </c>
      <c r="D4" s="22"/>
    </row>
    <row r="5" spans="1:5" x14ac:dyDescent="0.25">
      <c r="A5" s="15" t="s">
        <v>15</v>
      </c>
      <c r="B5" s="18"/>
      <c r="C5" s="19">
        <f>C3-C4</f>
        <v>37000</v>
      </c>
      <c r="D5" s="22"/>
    </row>
    <row r="6" spans="1:5" x14ac:dyDescent="0.25">
      <c r="A6" s="15" t="s">
        <v>16</v>
      </c>
      <c r="B6" s="18"/>
      <c r="C6" s="19">
        <f>C4</f>
        <v>3000</v>
      </c>
      <c r="D6" s="22"/>
    </row>
    <row r="7" spans="1:5" x14ac:dyDescent="0.25">
      <c r="A7" s="15" t="s">
        <v>17</v>
      </c>
      <c r="B7" s="23"/>
      <c r="C7" s="24">
        <f>D7-D8</f>
        <v>26</v>
      </c>
      <c r="D7" s="24">
        <v>2024</v>
      </c>
    </row>
    <row r="8" spans="1:5" x14ac:dyDescent="0.25">
      <c r="A8" s="15" t="s">
        <v>18</v>
      </c>
      <c r="B8" s="23"/>
      <c r="C8" s="24">
        <f>C9-C7</f>
        <v>34</v>
      </c>
      <c r="D8" s="24">
        <v>1998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39</v>
      </c>
      <c r="D10" s="24"/>
    </row>
    <row r="11" spans="1:5" x14ac:dyDescent="0.25">
      <c r="A11" s="15"/>
      <c r="B11" s="25"/>
      <c r="C11" s="26">
        <f>C10%</f>
        <v>0.39</v>
      </c>
      <c r="D11" s="26"/>
    </row>
    <row r="12" spans="1:5" x14ac:dyDescent="0.25">
      <c r="A12" s="15" t="s">
        <v>21</v>
      </c>
      <c r="B12" s="18"/>
      <c r="C12" s="19">
        <f>C6*C11</f>
        <v>1170</v>
      </c>
      <c r="D12" s="22"/>
    </row>
    <row r="13" spans="1:5" x14ac:dyDescent="0.25">
      <c r="A13" s="15" t="s">
        <v>22</v>
      </c>
      <c r="B13" s="18"/>
      <c r="C13" s="19">
        <f>C6-C12</f>
        <v>1830</v>
      </c>
      <c r="D13" s="22"/>
    </row>
    <row r="14" spans="1:5" x14ac:dyDescent="0.25">
      <c r="A14" s="15" t="s">
        <v>15</v>
      </c>
      <c r="B14" s="18"/>
      <c r="C14" s="19">
        <f>C5</f>
        <v>37000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38830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1174</v>
      </c>
      <c r="D18" s="24"/>
    </row>
    <row r="19" spans="1:5" x14ac:dyDescent="0.25">
      <c r="A19" s="15" t="s">
        <v>74</v>
      </c>
      <c r="B19" s="6"/>
      <c r="C19" s="30">
        <f>C18*C16</f>
        <v>45586420</v>
      </c>
      <c r="D19" s="72"/>
      <c r="E19" s="65"/>
    </row>
    <row r="20" spans="1:5" x14ac:dyDescent="0.25">
      <c r="A20" s="15" t="s">
        <v>24</v>
      </c>
      <c r="C20" s="31">
        <f>C19*90%</f>
        <v>41027778</v>
      </c>
      <c r="D20" s="30"/>
      <c r="E20" s="65"/>
    </row>
    <row r="21" spans="1:5" x14ac:dyDescent="0.25">
      <c r="A21" s="15" t="s">
        <v>25</v>
      </c>
      <c r="C21" s="31">
        <f>C19*80%</f>
        <v>36469136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3522000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94971.708333333328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6" sqref="R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1250</v>
      </c>
      <c r="C2" s="4">
        <f t="shared" ref="C2:C16" si="1">B2*1.2</f>
        <v>1500</v>
      </c>
      <c r="D2" s="4">
        <f t="shared" ref="D2:D16" si="2">C2*1.2</f>
        <v>1800</v>
      </c>
      <c r="E2" s="5">
        <f t="shared" ref="E2:E16" si="3">R2</f>
        <v>50000000</v>
      </c>
      <c r="F2" s="76">
        <f t="shared" ref="F2:F15" si="4">ROUND((E2/B2),0)</f>
        <v>40000</v>
      </c>
      <c r="G2" s="76">
        <f t="shared" ref="G2:G15" si="5">ROUND((E2/C2),0)</f>
        <v>33333</v>
      </c>
      <c r="H2" s="76">
        <f t="shared" ref="H2:H15" si="6">ROUND((E2/D2),0)</f>
        <v>27778</v>
      </c>
      <c r="I2" s="76">
        <f t="shared" ref="I2:I15" si="7">T2</f>
        <v>0</v>
      </c>
      <c r="J2" s="76">
        <f t="shared" ref="J2:J15" si="8">U2</f>
        <v>0</v>
      </c>
      <c r="K2" s="77"/>
      <c r="L2" s="77"/>
      <c r="M2" s="77"/>
      <c r="N2" s="77"/>
      <c r="O2" s="77">
        <v>0</v>
      </c>
      <c r="P2" s="77">
        <f t="shared" ref="P2:P10" si="9">O2/1.2</f>
        <v>0</v>
      </c>
      <c r="Q2" s="77">
        <v>1250</v>
      </c>
      <c r="R2" s="78">
        <v>50000000</v>
      </c>
      <c r="S2" s="2"/>
    </row>
    <row r="3" spans="1:19" x14ac:dyDescent="0.25">
      <c r="A3" s="4">
        <v>2</v>
      </c>
      <c r="B3" s="4">
        <f t="shared" si="0"/>
        <v>1350</v>
      </c>
      <c r="C3" s="4">
        <f t="shared" si="1"/>
        <v>1620</v>
      </c>
      <c r="D3" s="4">
        <f t="shared" si="2"/>
        <v>1944</v>
      </c>
      <c r="E3" s="5">
        <f t="shared" si="3"/>
        <v>80000000</v>
      </c>
      <c r="F3" s="76">
        <f t="shared" si="4"/>
        <v>59259</v>
      </c>
      <c r="G3" s="76">
        <f t="shared" si="5"/>
        <v>49383</v>
      </c>
      <c r="H3" s="76">
        <f t="shared" si="6"/>
        <v>41152</v>
      </c>
      <c r="I3" s="76">
        <f t="shared" si="7"/>
        <v>0</v>
      </c>
      <c r="J3" s="76">
        <f t="shared" si="8"/>
        <v>0</v>
      </c>
      <c r="K3" s="77"/>
      <c r="L3" s="77"/>
      <c r="M3" s="77"/>
      <c r="N3" s="77"/>
      <c r="O3" s="77">
        <v>0</v>
      </c>
      <c r="P3" s="77">
        <f t="shared" si="9"/>
        <v>0</v>
      </c>
      <c r="Q3" s="77">
        <v>1350</v>
      </c>
      <c r="R3" s="78">
        <v>80000000</v>
      </c>
      <c r="S3" s="2"/>
    </row>
    <row r="4" spans="1:19" x14ac:dyDescent="0.25">
      <c r="A4" s="4">
        <v>3</v>
      </c>
      <c r="B4" s="4">
        <f t="shared" si="0"/>
        <v>1250</v>
      </c>
      <c r="C4" s="4">
        <f t="shared" si="1"/>
        <v>1500</v>
      </c>
      <c r="D4" s="4">
        <f t="shared" si="2"/>
        <v>1800</v>
      </c>
      <c r="E4" s="5">
        <f t="shared" si="3"/>
        <v>50000000</v>
      </c>
      <c r="F4" s="73">
        <f t="shared" si="4"/>
        <v>40000</v>
      </c>
      <c r="G4" s="73">
        <f t="shared" si="5"/>
        <v>33333</v>
      </c>
      <c r="H4" s="73">
        <f t="shared" si="6"/>
        <v>27778</v>
      </c>
      <c r="I4" s="73">
        <f t="shared" si="7"/>
        <v>0</v>
      </c>
      <c r="J4" s="73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1250</v>
      </c>
      <c r="R4" s="74">
        <v>50000000</v>
      </c>
      <c r="S4" s="2"/>
    </row>
    <row r="5" spans="1:19" x14ac:dyDescent="0.25">
      <c r="A5" s="4">
        <v>4</v>
      </c>
      <c r="B5" s="4">
        <f t="shared" si="0"/>
        <v>833.58210000000008</v>
      </c>
      <c r="C5" s="4">
        <f t="shared" si="1"/>
        <v>1000.2985200000001</v>
      </c>
      <c r="D5" s="4">
        <f t="shared" si="2"/>
        <v>1200.3582240000001</v>
      </c>
      <c r="E5" s="5">
        <f t="shared" si="3"/>
        <v>30000000</v>
      </c>
      <c r="F5" s="73">
        <f t="shared" si="4"/>
        <v>35989</v>
      </c>
      <c r="G5" s="73">
        <f t="shared" si="5"/>
        <v>29991</v>
      </c>
      <c r="H5" s="73">
        <f t="shared" si="6"/>
        <v>24993</v>
      </c>
      <c r="I5" s="73">
        <f t="shared" si="7"/>
        <v>0</v>
      </c>
      <c r="J5" s="73">
        <f t="shared" si="8"/>
        <v>0</v>
      </c>
      <c r="K5" s="7"/>
      <c r="L5" s="7"/>
      <c r="M5" s="7"/>
      <c r="N5" s="7"/>
      <c r="O5" s="7">
        <v>0</v>
      </c>
      <c r="P5" s="7">
        <f>92.93*10.764</f>
        <v>1000.2985200000001</v>
      </c>
      <c r="Q5" s="7">
        <f t="shared" ref="Q5:Q10" si="10">P5/1.2</f>
        <v>833.58210000000008</v>
      </c>
      <c r="R5" s="74">
        <v>30000000</v>
      </c>
      <c r="S5" s="74" t="s">
        <v>85</v>
      </c>
    </row>
    <row r="6" spans="1:19" x14ac:dyDescent="0.25">
      <c r="A6" s="4">
        <v>5</v>
      </c>
      <c r="B6" s="4">
        <f t="shared" si="0"/>
        <v>512.5</v>
      </c>
      <c r="C6" s="4">
        <f t="shared" si="1"/>
        <v>615</v>
      </c>
      <c r="D6" s="4">
        <f t="shared" si="2"/>
        <v>738</v>
      </c>
      <c r="E6" s="5">
        <f t="shared" si="3"/>
        <v>20000000</v>
      </c>
      <c r="F6" s="73">
        <f t="shared" si="4"/>
        <v>39024</v>
      </c>
      <c r="G6" s="73">
        <f t="shared" si="5"/>
        <v>32520</v>
      </c>
      <c r="H6" s="73">
        <f t="shared" si="6"/>
        <v>27100</v>
      </c>
      <c r="I6" s="73">
        <f t="shared" si="7"/>
        <v>0</v>
      </c>
      <c r="J6" s="73">
        <f t="shared" si="8"/>
        <v>0</v>
      </c>
      <c r="K6" s="7"/>
      <c r="L6" s="7"/>
      <c r="M6" s="7"/>
      <c r="N6" s="7"/>
      <c r="O6" s="7">
        <v>0</v>
      </c>
      <c r="P6" s="7">
        <v>615</v>
      </c>
      <c r="Q6" s="7">
        <f t="shared" si="10"/>
        <v>512.5</v>
      </c>
      <c r="R6" s="74">
        <v>20000000</v>
      </c>
      <c r="S6" s="74" t="s">
        <v>86</v>
      </c>
    </row>
    <row r="7" spans="1:19" x14ac:dyDescent="0.25">
      <c r="A7" s="4">
        <v>6</v>
      </c>
      <c r="B7" s="4">
        <f t="shared" si="0"/>
        <v>1150</v>
      </c>
      <c r="C7" s="4">
        <f t="shared" si="1"/>
        <v>1380</v>
      </c>
      <c r="D7" s="4">
        <f t="shared" si="2"/>
        <v>1656</v>
      </c>
      <c r="E7" s="5">
        <f t="shared" si="3"/>
        <v>48000000</v>
      </c>
      <c r="F7" s="73">
        <f t="shared" si="4"/>
        <v>41739</v>
      </c>
      <c r="G7" s="73">
        <f t="shared" si="5"/>
        <v>34783</v>
      </c>
      <c r="H7" s="73">
        <f t="shared" si="6"/>
        <v>28986</v>
      </c>
      <c r="I7" s="73">
        <f t="shared" si="7"/>
        <v>0</v>
      </c>
      <c r="J7" s="73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1150</v>
      </c>
      <c r="R7" s="74">
        <v>48000000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52" t="s">
        <v>71</v>
      </c>
      <c r="G27" s="52">
        <v>1139</v>
      </c>
    </row>
    <row r="28" spans="1:19" s="10" customFormat="1" x14ac:dyDescent="0.25">
      <c r="C28" s="67" t="s">
        <v>75</v>
      </c>
      <c r="D28" s="67"/>
      <c r="F28" s="52" t="s">
        <v>84</v>
      </c>
      <c r="G28" s="52">
        <v>1174</v>
      </c>
    </row>
    <row r="29" spans="1:19" s="10" customFormat="1" x14ac:dyDescent="0.25">
      <c r="C29" s="67" t="s">
        <v>1</v>
      </c>
      <c r="D29" s="67"/>
      <c r="F29" s="52" t="s">
        <v>72</v>
      </c>
      <c r="G29" s="52">
        <v>1409</v>
      </c>
      <c r="H29" s="10">
        <f>G29/G28</f>
        <v>1.2001703577512777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S35" sqref="S35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2024-08-30T05:36:02Z</dcterms:modified>
</cp:coreProperties>
</file>