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Mira Road\AARTI AMITESHWAR JHA\"/>
    </mc:Choice>
  </mc:AlternateContent>
  <xr:revisionPtr revIDLastSave="0" documentId="13_ncr:1_{F9B14B77-AD64-4353-8F84-36AE031578A8}" xr6:coauthVersionLast="36" xr6:coauthVersionMax="36" xr10:uidLastSave="{00000000-0000-0000-0000-000000000000}"/>
  <bookViews>
    <workbookView xWindow="0" yWindow="0" windowWidth="28800" windowHeight="12105" activeTab="3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9" i="4" l="1"/>
  <c r="Q10" i="4" l="1"/>
  <c r="U8" i="4"/>
  <c r="U9" i="4"/>
  <c r="U7" i="4"/>
  <c r="Q9" i="4"/>
  <c r="Q8" i="4"/>
  <c r="Q7" i="4"/>
  <c r="H24" i="4"/>
  <c r="H31" i="4"/>
  <c r="J22" i="4"/>
  <c r="I22" i="4"/>
  <c r="I19" i="4"/>
  <c r="I20" i="4"/>
  <c r="I21" i="4"/>
  <c r="Q12" i="4" l="1"/>
  <c r="P12" i="4"/>
  <c r="P11" i="4"/>
  <c r="Q11" i="4" s="1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U10" i="4" s="1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<sst xmlns="http://schemas.openxmlformats.org/spreadsheetml/2006/main" count="33" uniqueCount="29">
  <si>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</si>
  <si>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</si>
  <si>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</si>
  <si>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</si>
  <si>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</si>
  <si>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</si>
  <si>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</si>
  <si>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</si>
  <si>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</si>
  <si>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</si>
  <si>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</si>
  <si>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</si>
  <si>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</si>
  <si>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1803 BLDG NO H 1 H 2 H 3 H 4 NAVKAR EMPIRE BLDG H 1 WING NAVKAR CITY PHASE 1 JUCHANDRA NEAR DON BOSCO SCHOOL NAIGAON EAST</t>
  </si>
  <si>
    <t>rera ca</t>
  </si>
  <si>
    <t>bal</t>
  </si>
  <si>
    <t>total</t>
  </si>
  <si>
    <t>bua</t>
  </si>
  <si>
    <t>rate on ca</t>
  </si>
  <si>
    <t>fmv</t>
  </si>
  <si>
    <t>agreement  - 05.08.24</t>
  </si>
  <si>
    <t>av</t>
  </si>
  <si>
    <t>sd</t>
  </si>
  <si>
    <t>rd</t>
  </si>
  <si>
    <t>29.07.24</t>
  </si>
  <si>
    <t>10.07.24</t>
  </si>
  <si>
    <t>14.08.24</t>
  </si>
  <si>
    <t>32 lakhs to 34 lakhs</t>
  </si>
  <si>
    <t>enquiry with sanket - max. 64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</si>
</sst>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544192</xdr:colOff>
      <xdr:row>46</xdr:row>
      <xdr:rowOff>58317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1F8F00-23FD-4B33-9D9E-865FD38F15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78592" cy="83641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277455</xdr:colOff>
      <xdr:row>51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61060E-638E-46DB-AA64-BB5306560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11855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572771</xdr:colOff>
      <xdr:row>46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27C82D-CC26-40E3-B67B-28612D3EA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107171" cy="8611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467981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5BA21F-E864-4D9A-9D5A-6BEA297204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02381" cy="87165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410823</xdr:colOff>
      <xdr:row>52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47014C-BA42-4301-914C-2AFCFBE54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45223" cy="8697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BF1938-5E3C-4FBB-9879-E8964A2FD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343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6F313F-2B81-43EA-9949-822F09DD5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439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F39088-4202-4193-AE75-4092906FC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4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opLeftCell="E1" zoomScaleNormal="100" workbookViewId="0">
      <selection activeCell="H24" sqref="H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6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8" t="s">
        <v>1</v>
      </c>
      <c r="F1" s="8" t="s">
        <v>8</v>
      </c>
      <c r="G1" s="8" t="s">
        <v>11</v>
      </c>
      <c r="H1" s="8" t="s">
        <v>12</v>
      </c>
      <c r="I1" s="8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522</v>
      </c>
      <c r="C2" s="4">
        <f>B2*1.2</f>
        <v>626.4</v>
      </c>
      <c r="D2" s="4">
        <f t="shared" ref="D2:D13" si="2">C2*1.2</f>
        <v>751.68</v>
      </c>
      <c r="E2" s="15">
        <f t="shared" ref="E2:E13" si="3">R2</f>
        <v>6280000</v>
      </c>
      <c r="F2" s="9">
        <f t="shared" ref="F2:F13" si="4">ROUND((E2/B2),0)</f>
        <v>12031</v>
      </c>
      <c r="G2" s="9">
        <f t="shared" ref="G2:G13" si="5">ROUND((E2/C2),0)</f>
        <v>10026</v>
      </c>
      <c r="H2" s="9">
        <f t="shared" ref="H2:H13" si="6">ROUND((E2/D2),0)</f>
        <v>8355</v>
      </c>
      <c r="I2" s="9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522</v>
      </c>
      <c r="R2" s="2">
        <v>6280000</v>
      </c>
      <c r="S2" s="7"/>
      <c r="T2" s="7"/>
    </row>
    <row r="3" spans="1:21" x14ac:dyDescent="0.25">
      <c r="A3" s="4">
        <f t="shared" si="0"/>
        <v>0</v>
      </c>
      <c r="B3" s="4">
        <f t="shared" si="1"/>
        <v>668</v>
      </c>
      <c r="C3" s="4">
        <f t="shared" ref="C3:C15" si="9">B3*1.2</f>
        <v>801.6</v>
      </c>
      <c r="D3" s="4">
        <f t="shared" si="2"/>
        <v>961.92</v>
      </c>
      <c r="E3" s="15">
        <f t="shared" si="3"/>
        <v>7100000</v>
      </c>
      <c r="F3" s="14">
        <f t="shared" si="4"/>
        <v>10629</v>
      </c>
      <c r="G3" s="9">
        <f t="shared" si="5"/>
        <v>8857</v>
      </c>
      <c r="H3" s="9">
        <f t="shared" si="6"/>
        <v>7381</v>
      </c>
      <c r="I3" s="9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668</v>
      </c>
      <c r="R3" s="2">
        <v>7100000</v>
      </c>
      <c r="S3" s="7"/>
      <c r="T3" s="7"/>
    </row>
    <row r="4" spans="1:21" x14ac:dyDescent="0.25">
      <c r="A4" s="4">
        <f t="shared" si="0"/>
        <v>0</v>
      </c>
      <c r="B4" s="4">
        <f t="shared" si="1"/>
        <v>465</v>
      </c>
      <c r="C4" s="4">
        <f t="shared" si="9"/>
        <v>558</v>
      </c>
      <c r="D4" s="4">
        <f t="shared" si="2"/>
        <v>669.6</v>
      </c>
      <c r="E4" s="15">
        <f t="shared" si="3"/>
        <v>4300000</v>
      </c>
      <c r="F4" s="9">
        <f t="shared" si="4"/>
        <v>9247</v>
      </c>
      <c r="G4" s="9">
        <f t="shared" si="5"/>
        <v>7706</v>
      </c>
      <c r="H4" s="9">
        <f t="shared" si="6"/>
        <v>6422</v>
      </c>
      <c r="I4" s="9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465</v>
      </c>
      <c r="R4" s="2">
        <v>4300000</v>
      </c>
      <c r="S4" s="7"/>
      <c r="T4" s="7"/>
    </row>
    <row r="5" spans="1:21" x14ac:dyDescent="0.25">
      <c r="A5" s="4">
        <f t="shared" si="0"/>
        <v>0</v>
      </c>
      <c r="B5" s="4">
        <f t="shared" si="1"/>
        <v>548</v>
      </c>
      <c r="C5" s="4">
        <f t="shared" si="9"/>
        <v>657.6</v>
      </c>
      <c r="D5" s="4">
        <f t="shared" si="2"/>
        <v>789.12</v>
      </c>
      <c r="E5" s="15">
        <f t="shared" si="3"/>
        <v>6200000</v>
      </c>
      <c r="F5" s="9">
        <f t="shared" si="4"/>
        <v>11314</v>
      </c>
      <c r="G5" s="9">
        <f t="shared" si="5"/>
        <v>9428</v>
      </c>
      <c r="H5" s="9">
        <f t="shared" si="6"/>
        <v>7857</v>
      </c>
      <c r="I5" s="9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548</v>
      </c>
      <c r="R5" s="2">
        <v>6200000</v>
      </c>
      <c r="S5" s="7"/>
      <c r="T5" s="7"/>
    </row>
    <row r="6" spans="1:21" x14ac:dyDescent="0.25">
      <c r="A6" s="4">
        <f t="shared" si="0"/>
        <v>0</v>
      </c>
      <c r="B6" s="4">
        <f t="shared" si="1"/>
        <v>450</v>
      </c>
      <c r="C6" s="4">
        <f t="shared" si="9"/>
        <v>540</v>
      </c>
      <c r="D6" s="4">
        <f t="shared" si="2"/>
        <v>648</v>
      </c>
      <c r="E6" s="15">
        <f t="shared" si="3"/>
        <v>4800000</v>
      </c>
      <c r="F6" s="14">
        <f t="shared" si="4"/>
        <v>10667</v>
      </c>
      <c r="G6" s="9">
        <f t="shared" si="5"/>
        <v>8889</v>
      </c>
      <c r="H6" s="9">
        <f t="shared" si="6"/>
        <v>7407</v>
      </c>
      <c r="I6" s="9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450</v>
      </c>
      <c r="R6" s="2">
        <v>4800000</v>
      </c>
      <c r="S6" s="7"/>
      <c r="T6" s="7"/>
    </row>
    <row r="7" spans="1:21" x14ac:dyDescent="0.25">
      <c r="A7" s="4">
        <f t="shared" si="0"/>
        <v>0</v>
      </c>
      <c r="B7" s="4">
        <f t="shared" si="1"/>
        <v>365.22251999999997</v>
      </c>
      <c r="C7" s="4">
        <f t="shared" si="9"/>
        <v>438.26702399999994</v>
      </c>
      <c r="D7" s="4">
        <f t="shared" si="2"/>
        <v>525.92042879999985</v>
      </c>
      <c r="E7" s="15">
        <f t="shared" si="3"/>
        <v>4108911</v>
      </c>
      <c r="F7" s="9">
        <f t="shared" si="4"/>
        <v>11250</v>
      </c>
      <c r="G7" s="9">
        <f t="shared" si="5"/>
        <v>9375</v>
      </c>
      <c r="H7" s="9">
        <f t="shared" si="6"/>
        <v>7813</v>
      </c>
      <c r="I7" s="9" t="e">
        <f>#REF!</f>
        <v>#REF!</v>
      </c>
      <c r="J7" s="4" t="str">
        <f t="shared" si="7"/>
        <v>29.07.24</v>
      </c>
      <c r="O7">
        <v>0</v>
      </c>
      <c r="P7">
        <f t="shared" si="8"/>
        <v>0</v>
      </c>
      <c r="Q7">
        <f>33.93*10.764</f>
        <v>365.22251999999997</v>
      </c>
      <c r="R7" s="2">
        <v>4108911</v>
      </c>
      <c r="S7" s="7" t="s">
        <v>24</v>
      </c>
      <c r="T7" s="7"/>
      <c r="U7">
        <f>F7*1.2</f>
        <v>13500</v>
      </c>
    </row>
    <row r="8" spans="1:21" x14ac:dyDescent="0.25">
      <c r="A8" s="4">
        <f t="shared" si="0"/>
        <v>0</v>
      </c>
      <c r="B8" s="4">
        <f t="shared" si="1"/>
        <v>542.18267999999989</v>
      </c>
      <c r="C8" s="4">
        <f t="shared" si="9"/>
        <v>650.61921599999982</v>
      </c>
      <c r="D8" s="4">
        <f t="shared" si="2"/>
        <v>780.74305919999972</v>
      </c>
      <c r="E8" s="15">
        <f t="shared" si="3"/>
        <v>5714286</v>
      </c>
      <c r="F8" s="14">
        <f t="shared" si="4"/>
        <v>10539</v>
      </c>
      <c r="G8" s="9">
        <f t="shared" si="5"/>
        <v>8783</v>
      </c>
      <c r="H8" s="9">
        <f t="shared" si="6"/>
        <v>7319</v>
      </c>
      <c r="I8" s="9" t="e">
        <f>#REF!</f>
        <v>#REF!</v>
      </c>
      <c r="J8" s="4" t="str">
        <f t="shared" si="7"/>
        <v>10.07.24</v>
      </c>
      <c r="O8">
        <v>0</v>
      </c>
      <c r="P8">
        <f t="shared" si="8"/>
        <v>0</v>
      </c>
      <c r="Q8">
        <f>50.37*10.764</f>
        <v>542.18267999999989</v>
      </c>
      <c r="R8" s="2">
        <v>5714286</v>
      </c>
      <c r="S8" s="7" t="s">
        <v>25</v>
      </c>
      <c r="T8" s="7"/>
      <c r="U8">
        <f t="shared" ref="U8:U9" si="10">F8*1.2</f>
        <v>12646.8</v>
      </c>
    </row>
    <row r="9" spans="1:21" x14ac:dyDescent="0.25">
      <c r="A9" s="4">
        <f t="shared" si="0"/>
        <v>0</v>
      </c>
      <c r="B9" s="4">
        <f t="shared" si="1"/>
        <v>365.22251999999997</v>
      </c>
      <c r="C9" s="4">
        <f t="shared" si="9"/>
        <v>438.26702399999994</v>
      </c>
      <c r="D9" s="4">
        <f t="shared" si="2"/>
        <v>525.92042879999985</v>
      </c>
      <c r="E9" s="15">
        <f t="shared" si="3"/>
        <v>3773267</v>
      </c>
      <c r="F9" s="9">
        <f t="shared" si="4"/>
        <v>10331</v>
      </c>
      <c r="G9" s="9">
        <f t="shared" si="5"/>
        <v>8610</v>
      </c>
      <c r="H9" s="9">
        <f t="shared" si="6"/>
        <v>7175</v>
      </c>
      <c r="I9" s="9" t="e">
        <f>#REF!</f>
        <v>#REF!</v>
      </c>
      <c r="J9" s="4" t="str">
        <f t="shared" si="7"/>
        <v>14.08.24</v>
      </c>
      <c r="O9">
        <v>0</v>
      </c>
      <c r="P9">
        <f t="shared" si="8"/>
        <v>0</v>
      </c>
      <c r="Q9">
        <f>33.93*10.764</f>
        <v>365.22251999999997</v>
      </c>
      <c r="R9" s="2">
        <v>3773267</v>
      </c>
      <c r="S9" s="7" t="s">
        <v>26</v>
      </c>
      <c r="T9" s="7"/>
      <c r="U9">
        <f t="shared" si="10"/>
        <v>12397.199999999999</v>
      </c>
    </row>
    <row r="10" spans="1:21" x14ac:dyDescent="0.25">
      <c r="A10" s="4">
        <f t="shared" si="0"/>
        <v>0</v>
      </c>
      <c r="B10" s="4">
        <f t="shared" si="1"/>
        <v>365.22251999999997</v>
      </c>
      <c r="C10" s="4">
        <f t="shared" si="9"/>
        <v>438.26702399999994</v>
      </c>
      <c r="D10" s="4">
        <f t="shared" si="2"/>
        <v>525.92042879999985</v>
      </c>
      <c r="E10" s="15">
        <f t="shared" si="3"/>
        <v>4108911</v>
      </c>
      <c r="F10" s="9">
        <f t="shared" si="4"/>
        <v>11250</v>
      </c>
      <c r="G10" s="9">
        <f t="shared" si="5"/>
        <v>9375</v>
      </c>
      <c r="H10" s="9">
        <f t="shared" si="6"/>
        <v>7813</v>
      </c>
      <c r="I10" s="9" t="e">
        <f>#REF!</f>
        <v>#REF!</v>
      </c>
      <c r="J10" s="4" t="str">
        <f t="shared" si="7"/>
        <v>29.07.24</v>
      </c>
      <c r="O10">
        <v>0</v>
      </c>
      <c r="P10">
        <f t="shared" si="8"/>
        <v>0</v>
      </c>
      <c r="Q10">
        <f>33.93*10.764</f>
        <v>365.22251999999997</v>
      </c>
      <c r="R10" s="2">
        <v>4108911</v>
      </c>
      <c r="S10" s="7" t="s">
        <v>24</v>
      </c>
      <c r="T10" s="7"/>
      <c r="U10">
        <f>F10*1.2</f>
        <v>13500</v>
      </c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9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ref="Q11:Q12" si="11">P11/1.2</f>
        <v>0</v>
      </c>
      <c r="R11" s="2">
        <v>0</v>
      </c>
      <c r="S11" s="7"/>
      <c r="T11" s="7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9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1"/>
        <v>0</v>
      </c>
      <c r="R12" s="2">
        <v>0</v>
      </c>
      <c r="S12" s="7"/>
      <c r="T12" s="7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5">
        <f t="shared" si="3"/>
        <v>0</v>
      </c>
      <c r="F13" s="9" t="e">
        <f t="shared" si="4"/>
        <v>#DIV/0!</v>
      </c>
      <c r="G13" s="9" t="e">
        <f t="shared" si="5"/>
        <v>#DIV/0!</v>
      </c>
      <c r="H13" s="9" t="e">
        <f t="shared" si="6"/>
        <v>#DIV/0!</v>
      </c>
      <c r="I13" s="9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7"/>
      <c r="T13" s="7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15">
        <f t="shared" ref="E14:E15" si="15">R14</f>
        <v>0</v>
      </c>
      <c r="F14" s="9" t="e">
        <f t="shared" ref="F14:F15" si="16">ROUND((E14/B14),0)</f>
        <v>#DIV/0!</v>
      </c>
      <c r="G14" s="9" t="e">
        <f t="shared" ref="G14:G15" si="17">ROUND((E14/C14),0)</f>
        <v>#DIV/0!</v>
      </c>
      <c r="H14" s="9" t="e">
        <f t="shared" ref="H14:H15" si="18">ROUND((E14/D14),0)</f>
        <v>#DIV/0!</v>
      </c>
      <c r="I14" s="9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7"/>
      <c r="T14" s="7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15">
        <f t="shared" si="15"/>
        <v>0</v>
      </c>
      <c r="F15" s="9" t="e">
        <f t="shared" si="16"/>
        <v>#DIV/0!</v>
      </c>
      <c r="G15" s="9" t="e">
        <f t="shared" si="17"/>
        <v>#DIV/0!</v>
      </c>
      <c r="H15" s="9" t="e">
        <f t="shared" si="18"/>
        <v>#DIV/0!</v>
      </c>
      <c r="I15" s="9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7"/>
      <c r="T15" s="7"/>
    </row>
    <row r="17" spans="7:24" x14ac:dyDescent="0.25">
      <c r="G17" t="s">
        <v>13</v>
      </c>
    </row>
    <row r="19" spans="7:24" x14ac:dyDescent="0.25">
      <c r="G19" t="s">
        <v>14</v>
      </c>
      <c r="H19">
        <v>506</v>
      </c>
      <c r="I19">
        <f>47.05*10.764</f>
        <v>506.44619999999992</v>
      </c>
    </row>
    <row r="20" spans="7:24" x14ac:dyDescent="0.25">
      <c r="G20" t="s">
        <v>15</v>
      </c>
      <c r="H20">
        <v>161</v>
      </c>
      <c r="I20">
        <f>14.98*10.764</f>
        <v>161.24472</v>
      </c>
    </row>
    <row r="21" spans="7:24" x14ac:dyDescent="0.25">
      <c r="G21" t="s">
        <v>16</v>
      </c>
      <c r="H21">
        <v>668</v>
      </c>
      <c r="I21">
        <f>62.03*10.764</f>
        <v>667.69092000000001</v>
      </c>
    </row>
    <row r="22" spans="7:24" x14ac:dyDescent="0.25">
      <c r="G22" s="5" t="s">
        <v>17</v>
      </c>
      <c r="H22" s="5">
        <v>734</v>
      </c>
      <c r="I22">
        <f>68.233*10.764</f>
        <v>734.46001200000001</v>
      </c>
      <c r="J22">
        <f>I22/I21</f>
        <v>1.1000000000000001</v>
      </c>
    </row>
    <row r="23" spans="7:24" x14ac:dyDescent="0.25">
      <c r="G23" t="s">
        <v>18</v>
      </c>
      <c r="H23">
        <v>9500</v>
      </c>
    </row>
    <row r="24" spans="7:24" x14ac:dyDescent="0.25">
      <c r="G24" t="s">
        <v>19</v>
      </c>
      <c r="H24">
        <f>H23*H21</f>
        <v>6346000</v>
      </c>
      <c r="P24" s="10"/>
      <c r="Q24" s="10"/>
      <c r="R24" s="12"/>
      <c r="T24" s="10"/>
      <c r="U24" s="10"/>
      <c r="V24" s="10"/>
      <c r="W24" s="10"/>
      <c r="X24" s="10"/>
    </row>
    <row r="25" spans="7:24" x14ac:dyDescent="0.25">
      <c r="J25" t="s">
        <v>28</v>
      </c>
      <c r="P25" s="10"/>
      <c r="Q25" s="13"/>
      <c r="R25" s="13"/>
      <c r="T25" s="13"/>
      <c r="U25" s="13"/>
      <c r="V25" s="10"/>
      <c r="W25" s="10"/>
      <c r="X25" s="10"/>
    </row>
    <row r="26" spans="7:24" x14ac:dyDescent="0.25">
      <c r="P26" s="10"/>
      <c r="Q26" s="10">
        <v>668</v>
      </c>
      <c r="R26" s="10"/>
      <c r="T26" s="10"/>
      <c r="U26" s="10"/>
      <c r="V26" s="10"/>
      <c r="W26" s="10"/>
      <c r="X26" s="10"/>
    </row>
    <row r="27" spans="7:24" x14ac:dyDescent="0.25">
      <c r="G27" t="s">
        <v>20</v>
      </c>
      <c r="O27">
        <v>6000</v>
      </c>
      <c r="P27" s="10"/>
      <c r="Q27" s="10"/>
      <c r="R27" s="10"/>
      <c r="T27" s="10"/>
      <c r="U27" s="10"/>
      <c r="V27" s="10"/>
      <c r="W27" s="10"/>
      <c r="X27" s="10"/>
    </row>
    <row r="28" spans="7:24" x14ac:dyDescent="0.25">
      <c r="G28" t="s">
        <v>21</v>
      </c>
      <c r="H28">
        <v>7190476</v>
      </c>
      <c r="O28">
        <v>310</v>
      </c>
      <c r="P28" s="10"/>
      <c r="Q28" s="10">
        <v>3200000</v>
      </c>
      <c r="R28" s="11"/>
      <c r="T28" s="11"/>
      <c r="U28" s="11"/>
      <c r="V28" s="10"/>
      <c r="W28" s="10"/>
      <c r="X28" s="10"/>
    </row>
    <row r="29" spans="7:24" x14ac:dyDescent="0.25">
      <c r="G29" t="s">
        <v>22</v>
      </c>
      <c r="H29">
        <v>503400</v>
      </c>
      <c r="O29" t="s">
        <v>27</v>
      </c>
      <c r="P29" s="10"/>
      <c r="Q29" s="10">
        <f>Q28/310</f>
        <v>10322.58064516129</v>
      </c>
      <c r="R29" s="10"/>
      <c r="T29" s="10"/>
      <c r="U29" s="10"/>
      <c r="V29" s="10"/>
      <c r="W29" s="10"/>
      <c r="X29" s="10"/>
    </row>
    <row r="30" spans="7:24" x14ac:dyDescent="0.25">
      <c r="G30" t="s">
        <v>23</v>
      </c>
      <c r="H30">
        <v>30000</v>
      </c>
      <c r="P30" s="10"/>
      <c r="Q30" s="10"/>
      <c r="R30" s="10"/>
      <c r="T30" s="10"/>
      <c r="U30" s="10"/>
      <c r="V30" s="10"/>
      <c r="W30" s="10"/>
      <c r="X30" s="10"/>
    </row>
    <row r="31" spans="7:24" x14ac:dyDescent="0.25">
      <c r="H31">
        <f>SUM(H28:H30)</f>
        <v>7723876</v>
      </c>
      <c r="P31" s="10"/>
      <c r="Q31" s="10"/>
      <c r="R31" s="10"/>
      <c r="T31" s="10"/>
      <c r="U31" s="10"/>
      <c r="V31" s="10"/>
      <c r="W31" s="10"/>
      <c r="X31" s="10"/>
    </row>
    <row r="32" spans="7:24" x14ac:dyDescent="0.25">
      <c r="P32" s="10"/>
      <c r="Q32" s="10"/>
      <c r="R32" s="10"/>
      <c r="S32" s="5"/>
      <c r="T32" s="10"/>
      <c r="U32" s="10"/>
      <c r="V32" s="10"/>
      <c r="W32" s="10"/>
      <c r="X32" s="10"/>
    </row>
    <row r="33" spans="16:24" x14ac:dyDescent="0.25">
      <c r="P33" s="10"/>
      <c r="Q33" s="10"/>
      <c r="R33" s="10"/>
      <c r="S33" s="5"/>
      <c r="T33" s="10"/>
      <c r="U33" s="10"/>
      <c r="V33" s="10"/>
      <c r="W33" s="10"/>
      <c r="X33" s="10"/>
    </row>
    <row r="34" spans="16:24" x14ac:dyDescent="0.25">
      <c r="Q34" s="10"/>
      <c r="R34" s="10"/>
    </row>
    <row r="35" spans="16:24" x14ac:dyDescent="0.25">
      <c r="Q35" s="10"/>
      <c r="R35" s="10"/>
      <c r="T35" s="5"/>
    </row>
    <row r="36" spans="16:24" x14ac:dyDescent="0.25">
      <c r="P36" s="10"/>
      <c r="Q36" s="10"/>
      <c r="R36" s="10"/>
      <c r="S36" s="5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5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abSelected="1" zoomScaleNormal="100" workbookViewId="0">
      <selection activeCell="A2" sqref="A2"/>
    </sheetView>
  </sheetViews>
  <sheetFormatPr defaultRowHeight="15" x14ac:dyDescent="0.25"/>
  <sheetData>
    <row r="2" spans="1:1" x14ac:dyDescent="0.25">
      <c r="A2" s="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G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5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2024-08-28T03:56:33Z</dcterms:modified>
</cp:coreProperties>
</file>