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RLP Vashi\Sadhna Sunil Salvi\"/>
    </mc:Choice>
  </mc:AlternateContent>
  <xr:revisionPtr revIDLastSave="0" documentId="13_ncr:1_{D626B686-D8C8-47FD-8792-203F5033AE6D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4" l="1"/>
  <c r="P3" i="4" l="1"/>
  <c r="P2" i="4"/>
  <c r="C5" i="25" l="1"/>
  <c r="C4" i="25"/>
  <c r="C3" i="25"/>
  <c r="Q2" i="4"/>
  <c r="B2" i="4" s="1"/>
  <c r="C2" i="4" s="1"/>
  <c r="Q3" i="4"/>
  <c r="B3" i="4" s="1"/>
  <c r="C3" i="4" s="1"/>
  <c r="D3" i="4" s="1"/>
  <c r="P4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<sst xmlns="http://schemas.openxmlformats.org/spreadsheetml/2006/main" count="129" uniqueCount="87">
  <si>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</si>
  <si>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</si>
  <si>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</si>
  <si>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</si>
  <si>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</si>
  <si>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</si>
  <si>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</si>
  <si>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</si>
  <si>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</si>
  <si>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</si>
  <si>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</si>
  <si>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</si>
  <si>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</si>
  <si>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</si>
  <si>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</si>
  <si>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</si>
  <si>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</si>
  <si>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</si>
  <si>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</si>
  <si>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</si>
  <si>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</si>
  <si>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</si>
  <si>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</si>
  <si>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</si>
  <si>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</si>
  <si>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</si>
  <si>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</si>
  <si>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</si>
  <si>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</si>
  <si>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</si>
  <si>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</si>
  <si>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</si>
  <si>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</si>
  <si>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</si>
  <si>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</si>
  <si>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</si>
  <si>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</si>
  <si>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</si>
  <si>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</si>
  <si>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</si>
  <si>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</si>
  <si>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</si>
  <si>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</si>
  <si>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</si>
  <si>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</si>
  <si>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</si>
  <si>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</si>
  <si>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</si>
  <si>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</si>
  <si>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</si>
  <si>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</si>
  <si>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</si>
  <si>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</si>
  <si>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</si>
  <si>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</si>
  <si>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</si>
  <si>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</si>
  <si>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</si>
  <si>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</si>
  <si>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</si>
  <si>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</si>
  <si>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</si>
  <si>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</si>
  <si>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</si>
  <si>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</si>
  <si>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</si>
  <si>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</si>
  <si>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</si>
  <si>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</si>
  <si>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</si>
  <si>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</si>
  <si>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</si>
  <si>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</si>
  <si>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</si>
  <si>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</si>
  <si>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</si>
  <si>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</si>
  <si>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</si>
  <si>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</si>
  <si>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</si>
  <si>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</si>
  <si>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</si>
  <si>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</si>
  <si>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Draft Agreement </t>
  </si>
  <si>
    <t>IGR-10.05.24</t>
  </si>
  <si>
    <t>IGR-04.04.24</t>
  </si>
  <si>
    <t>IGR-27.03.24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</si>
</sst>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CE30E5-28D1-40F7-82CE-ABA041619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0D6781-E783-4AAA-A3C4-E597F7933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1B9A45-70EF-41A7-AB5A-1AFDB0B94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48</xdr:row>
      <xdr:rowOff>144125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00E000-64A3-44EB-8FF7-078D7D806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7343B6-DC5E-4500-9AD4-E072E91E1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234398.69299999997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263798.69299999997</v>
      </c>
      <c r="D9" s="58" t="s">
        <v>62</v>
      </c>
      <c r="E9" s="59">
        <f>C9/10.764</f>
        <v>24507.496562616128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1997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27</v>
      </c>
      <c r="D13" s="65">
        <f>D12-C13</f>
        <v>73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L20" sqref="K20:L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19600</v>
      </c>
      <c r="D3" s="22" t="s">
        <v>75</v>
      </c>
      <c r="E3" s="6" t="s">
        <v>72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16900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27</v>
      </c>
      <c r="D7" s="24">
        <v>2024</v>
      </c>
    </row>
    <row r="8" spans="1:5" x14ac:dyDescent="0.25">
      <c r="A8" s="15" t="s">
        <v>18</v>
      </c>
      <c r="B8" s="23"/>
      <c r="C8" s="24">
        <f>C9-C7</f>
        <v>33</v>
      </c>
      <c r="D8" s="24">
        <v>1997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40.5</v>
      </c>
      <c r="D10" s="24"/>
    </row>
    <row r="11" spans="1:5" x14ac:dyDescent="0.25">
      <c r="A11" s="15"/>
      <c r="B11" s="25"/>
      <c r="C11" s="26">
        <f>C10%</f>
        <v>0.40500000000000003</v>
      </c>
      <c r="D11" s="26"/>
    </row>
    <row r="12" spans="1:5" x14ac:dyDescent="0.25">
      <c r="A12" s="15" t="s">
        <v>21</v>
      </c>
      <c r="B12" s="18"/>
      <c r="C12" s="19">
        <f>C6*C11</f>
        <v>1093.5</v>
      </c>
      <c r="D12" s="22"/>
    </row>
    <row r="13" spans="1:5" x14ac:dyDescent="0.25">
      <c r="A13" s="15" t="s">
        <v>22</v>
      </c>
      <c r="B13" s="18"/>
      <c r="C13" s="19">
        <f>C6-C12</f>
        <v>1606.5</v>
      </c>
      <c r="D13" s="22"/>
    </row>
    <row r="14" spans="1:5" x14ac:dyDescent="0.25">
      <c r="A14" s="15" t="s">
        <v>15</v>
      </c>
      <c r="B14" s="18"/>
      <c r="C14" s="19">
        <f>C5</f>
        <v>16900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18506.5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331</v>
      </c>
      <c r="D18" s="24"/>
    </row>
    <row r="19" spans="1:5" x14ac:dyDescent="0.25">
      <c r="A19" s="15" t="s">
        <v>74</v>
      </c>
      <c r="B19" s="6"/>
      <c r="C19" s="30">
        <f>C18*C16</f>
        <v>6125651.5</v>
      </c>
      <c r="D19" s="72"/>
      <c r="E19" s="65"/>
    </row>
    <row r="20" spans="1:5" x14ac:dyDescent="0.25">
      <c r="A20" s="15" t="s">
        <v>24</v>
      </c>
      <c r="C20" s="31">
        <f>C19*90%</f>
        <v>5513086.3500000006</v>
      </c>
      <c r="D20" s="30"/>
      <c r="E20" s="65"/>
    </row>
    <row r="21" spans="1:5" x14ac:dyDescent="0.25">
      <c r="A21" s="15" t="s">
        <v>25</v>
      </c>
      <c r="C21" s="31">
        <f>C19*80%</f>
        <v>4900521.2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893700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12761.773958333333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J23" sqref="J2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430.56000000000006</v>
      </c>
      <c r="C2" s="4">
        <f t="shared" ref="C2:C16" si="1">B2*1.2</f>
        <v>516.67200000000003</v>
      </c>
      <c r="D2" s="4">
        <f t="shared" ref="D2:D16" si="2">C2*1.2</f>
        <v>620.00639999999999</v>
      </c>
      <c r="E2" s="5">
        <f t="shared" ref="E2:E16" si="3">R2</f>
        <v>7000000</v>
      </c>
      <c r="F2" s="4">
        <f t="shared" ref="F2:F15" si="4">ROUND((E2/B2),0)</f>
        <v>16258</v>
      </c>
      <c r="G2" s="4">
        <f t="shared" ref="G2:G15" si="5">ROUND((E2/C2),0)</f>
        <v>13548</v>
      </c>
      <c r="H2" s="4">
        <f t="shared" ref="H2:H15" si="6">ROUND((E2/D2),0)</f>
        <v>11290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48*10.764</f>
        <v>516.67200000000003</v>
      </c>
      <c r="Q2">
        <f t="shared" ref="Q2:Q10" si="9">P2/1.2</f>
        <v>430.56000000000006</v>
      </c>
      <c r="R2" s="2">
        <v>7000000</v>
      </c>
      <c r="S2" s="2" t="s">
        <v>84</v>
      </c>
    </row>
    <row r="3" spans="1:19" x14ac:dyDescent="0.25">
      <c r="A3" s="4">
        <v>2</v>
      </c>
      <c r="B3" s="4">
        <f t="shared" si="0"/>
        <v>430.56000000000006</v>
      </c>
      <c r="C3" s="4">
        <f t="shared" si="1"/>
        <v>516.67200000000003</v>
      </c>
      <c r="D3" s="4">
        <f t="shared" si="2"/>
        <v>620.00639999999999</v>
      </c>
      <c r="E3" s="5">
        <f t="shared" si="3"/>
        <v>9400000</v>
      </c>
      <c r="F3" s="4">
        <f t="shared" si="4"/>
        <v>21832</v>
      </c>
      <c r="G3" s="74">
        <f t="shared" si="5"/>
        <v>18193</v>
      </c>
      <c r="H3" s="74">
        <f t="shared" si="6"/>
        <v>15161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>48*10.764</f>
        <v>516.67200000000003</v>
      </c>
      <c r="Q3" s="7">
        <f t="shared" si="9"/>
        <v>430.56000000000006</v>
      </c>
      <c r="R3" s="75">
        <v>9400000</v>
      </c>
      <c r="S3" s="2" t="s">
        <v>85</v>
      </c>
    </row>
    <row r="4" spans="1:19" x14ac:dyDescent="0.25">
      <c r="A4" s="4">
        <v>3</v>
      </c>
      <c r="B4" s="4">
        <f t="shared" si="0"/>
        <v>476</v>
      </c>
      <c r="C4" s="4">
        <f t="shared" si="1"/>
        <v>571.19999999999993</v>
      </c>
      <c r="D4" s="4">
        <f t="shared" si="2"/>
        <v>685.43999999999994</v>
      </c>
      <c r="E4" s="5">
        <f t="shared" si="3"/>
        <v>10500000</v>
      </c>
      <c r="F4" s="4">
        <f t="shared" si="4"/>
        <v>22059</v>
      </c>
      <c r="G4" s="74">
        <f t="shared" si="5"/>
        <v>18382</v>
      </c>
      <c r="H4" s="74">
        <f t="shared" si="6"/>
        <v>15319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ref="P4:P10" si="10">O4/1.2</f>
        <v>0</v>
      </c>
      <c r="Q4" s="7">
        <v>476</v>
      </c>
      <c r="R4" s="75">
        <v>10500000</v>
      </c>
      <c r="S4" s="2" t="s">
        <v>86</v>
      </c>
    </row>
    <row r="5" spans="1:19" x14ac:dyDescent="0.25">
      <c r="A5" s="4">
        <v>4</v>
      </c>
      <c r="B5" s="4">
        <f t="shared" si="0"/>
        <v>266.66666666666669</v>
      </c>
      <c r="C5" s="4">
        <f t="shared" si="1"/>
        <v>320</v>
      </c>
      <c r="D5" s="4">
        <f t="shared" si="2"/>
        <v>384</v>
      </c>
      <c r="E5" s="5">
        <f t="shared" si="3"/>
        <v>6500000</v>
      </c>
      <c r="F5" s="4">
        <f t="shared" si="4"/>
        <v>24375</v>
      </c>
      <c r="G5" s="74">
        <f t="shared" si="5"/>
        <v>20313</v>
      </c>
      <c r="H5" s="74">
        <f t="shared" si="6"/>
        <v>16927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320</v>
      </c>
      <c r="Q5" s="7">
        <f t="shared" si="9"/>
        <v>266.66666666666669</v>
      </c>
      <c r="R5" s="75">
        <v>6500000</v>
      </c>
      <c r="S5" s="2"/>
    </row>
    <row r="6" spans="1:19" x14ac:dyDescent="0.25">
      <c r="A6" s="4">
        <v>5</v>
      </c>
      <c r="B6" s="4">
        <f t="shared" si="0"/>
        <v>300</v>
      </c>
      <c r="C6" s="4">
        <f t="shared" si="1"/>
        <v>360</v>
      </c>
      <c r="D6" s="4">
        <f t="shared" si="2"/>
        <v>432</v>
      </c>
      <c r="E6" s="5">
        <f t="shared" si="3"/>
        <v>6800000</v>
      </c>
      <c r="F6" s="4">
        <f t="shared" si="4"/>
        <v>22667</v>
      </c>
      <c r="G6" s="74">
        <f t="shared" si="5"/>
        <v>18889</v>
      </c>
      <c r="H6" s="74">
        <f t="shared" si="6"/>
        <v>15741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360</v>
      </c>
      <c r="Q6" s="7">
        <f t="shared" si="9"/>
        <v>300</v>
      </c>
      <c r="R6" s="75">
        <v>6800000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83</v>
      </c>
      <c r="D28" s="67"/>
      <c r="F28" s="52" t="s">
        <v>71</v>
      </c>
      <c r="G28" s="52">
        <v>251</v>
      </c>
    </row>
    <row r="29" spans="1:19" s="10" customFormat="1" x14ac:dyDescent="0.25">
      <c r="C29" s="67" t="s">
        <v>1</v>
      </c>
      <c r="D29" s="67">
        <v>5500000</v>
      </c>
      <c r="F29" s="52" t="s">
        <v>72</v>
      </c>
      <c r="G29" s="52">
        <v>331</v>
      </c>
      <c r="H29" s="10">
        <f>G29/G28</f>
        <v>1.3187250996015936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2024-08-26T12:28:50Z</dcterms:modified>
</cp:coreProperties>
</file>