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PNB\Charkop\Kiran Kirti Solanki\"/>
    </mc:Choice>
  </mc:AlternateContent>
  <xr:revisionPtr revIDLastSave="0" documentId="13_ncr:1_{AAFA78BE-225D-4159-BA33-69A86D620C98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S7" i="4" l="1"/>
  <c r="S6" i="4"/>
  <c r="P6" i="4"/>
  <c r="S5" i="4"/>
  <c r="P5" i="4"/>
  <c r="I22" i="4" l="1"/>
  <c r="J20" i="4"/>
  <c r="H30" i="4"/>
  <c r="O29" i="4"/>
  <c r="O28" i="4"/>
  <c r="O27" i="4"/>
  <c r="O26" i="4"/>
  <c r="O25" i="4"/>
  <c r="O24" i="4"/>
  <c r="O23" i="4"/>
  <c r="Q12" i="4" l="1"/>
  <c r="P12" i="4"/>
  <c r="P11" i="4"/>
  <c r="Q11" i="4" s="1"/>
  <c r="Q10" i="4"/>
  <c r="P10" i="4"/>
  <c r="P9" i="4"/>
  <c r="P8" i="4"/>
  <c r="P7" i="4"/>
  <c r="Q6" i="4"/>
  <c r="Q5" i="4"/>
  <c r="P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<sst xmlns="http://schemas.openxmlformats.org/spreadsheetml/2006/main" count="27" uniqueCount="24">
  <si>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</si>
  <si>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</si>
  <si>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</si>
  <si>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</si>
  <si>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</si>
  <si>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</si>
  <si>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</si>
  <si>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</si>
  <si>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</si>
  <si>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</si>
  <si>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</si>
  <si>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</si>
  <si>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</si>
  <si>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105, 1st Floor, Wing - B, Borivali Anand CHSL, Dattapada Road, Borivali East, Mumbai,</t>
  </si>
  <si>
    <t>mca</t>
  </si>
  <si>
    <t>agreemetn - 2024</t>
  </si>
  <si>
    <t>av</t>
  </si>
  <si>
    <t>sd</t>
  </si>
  <si>
    <t>rd</t>
  </si>
  <si>
    <t>bua</t>
  </si>
  <si>
    <t>oc - 1983</t>
  </si>
  <si>
    <t>ls - 80 to 85 lakhs</t>
  </si>
  <si>
    <t>rate</t>
  </si>
  <si>
    <t>fmv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</si>
</sst>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47</xdr:row>
      <xdr:rowOff>115502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BB2E9D-83DC-4D87-A0C7-BC3AA8327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11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391771</xdr:colOff>
      <xdr:row>51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3D40DE-3811-4B6C-AAA4-91EDD61A9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26171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439402</xdr:colOff>
      <xdr:row>45</xdr:row>
      <xdr:rowOff>134539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A4FA2A-B633-42FC-BFA6-BF165FB29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73802" cy="8516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257FD6-A394-4E0E-8A2C-F272FC35D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B3D774-1139-4DB0-A473-FDBC0175A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BC922D-5D44-40D1-9669-769D124AE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46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69DB0C-87B8-4978-A679-C26A42EB4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6022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515613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992776-637D-4BC7-B32E-8032754CB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50013" cy="8640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I22" sqref="I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9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458.33333333333337</v>
      </c>
      <c r="C2" s="4">
        <f>B2*1.2</f>
        <v>550</v>
      </c>
      <c r="D2" s="4">
        <f t="shared" ref="D2:D13" si="2">C2*1.2</f>
        <v>660</v>
      </c>
      <c r="E2" s="16">
        <f t="shared" ref="E2:E13" si="3">R2</f>
        <v>8600000</v>
      </c>
      <c r="F2" s="10">
        <f t="shared" ref="F2:F13" si="4">ROUND((E2/B2),0)</f>
        <v>18764</v>
      </c>
      <c r="G2" s="10">
        <f t="shared" ref="G2:G13" si="5">ROUND((E2/C2),0)</f>
        <v>15636</v>
      </c>
      <c r="H2" s="10">
        <f t="shared" ref="H2:H13" si="6">ROUND((E2/D2),0)</f>
        <v>13030</v>
      </c>
      <c r="I2" s="4" t="e">
        <f>#REF!</f>
        <v>#REF!</v>
      </c>
      <c r="J2" s="4">
        <f t="shared" ref="J2:J13" si="7">S2</f>
        <v>0</v>
      </c>
      <c r="O2">
        <v>0</v>
      </c>
      <c r="P2">
        <v>550</v>
      </c>
      <c r="Q2">
        <f t="shared" ref="Q2:Q12" si="8">P2/1.2</f>
        <v>458.33333333333337</v>
      </c>
      <c r="R2" s="2">
        <v>8600000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405</v>
      </c>
      <c r="C3" s="4">
        <f t="shared" ref="C3:C15" si="9">B3*1.2</f>
        <v>486</v>
      </c>
      <c r="D3" s="4">
        <f t="shared" si="2"/>
        <v>583.19999999999993</v>
      </c>
      <c r="E3" s="16">
        <f t="shared" si="3"/>
        <v>8500000</v>
      </c>
      <c r="F3" s="10">
        <f t="shared" si="4"/>
        <v>20988</v>
      </c>
      <c r="G3" s="10">
        <f t="shared" si="5"/>
        <v>17490</v>
      </c>
      <c r="H3" s="10">
        <f t="shared" si="6"/>
        <v>14575</v>
      </c>
      <c r="I3" s="4" t="e">
        <f>#REF!</f>
        <v>#REF!</v>
      </c>
      <c r="J3" s="4">
        <f t="shared" si="7"/>
        <v>0</v>
      </c>
      <c r="O3">
        <v>0</v>
      </c>
      <c r="P3">
        <v>486</v>
      </c>
      <c r="Q3">
        <f t="shared" si="8"/>
        <v>405</v>
      </c>
      <c r="R3" s="2">
        <v>8500000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373</v>
      </c>
      <c r="C4" s="4">
        <f t="shared" si="9"/>
        <v>447.59999999999997</v>
      </c>
      <c r="D4" s="4">
        <f t="shared" si="2"/>
        <v>537.11999999999989</v>
      </c>
      <c r="E4" s="16">
        <f t="shared" si="3"/>
        <v>9000000</v>
      </c>
      <c r="F4" s="10">
        <f t="shared" si="4"/>
        <v>24129</v>
      </c>
      <c r="G4" s="15">
        <f t="shared" si="5"/>
        <v>20107</v>
      </c>
      <c r="H4" s="10">
        <f t="shared" si="6"/>
        <v>16756</v>
      </c>
      <c r="I4" s="4" t="e">
        <f>#REF!</f>
        <v>#REF!</v>
      </c>
      <c r="J4" s="4">
        <f t="shared" si="7"/>
        <v>0</v>
      </c>
      <c r="O4">
        <v>0</v>
      </c>
      <c r="P4">
        <f t="shared" ref="P4:P12" si="10">O4/1.2</f>
        <v>0</v>
      </c>
      <c r="Q4">
        <v>373</v>
      </c>
      <c r="R4" s="2">
        <v>9000000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300.04650000000004</v>
      </c>
      <c r="C5" s="4">
        <f t="shared" si="9"/>
        <v>360.05580000000003</v>
      </c>
      <c r="D5" s="4">
        <f t="shared" si="2"/>
        <v>432.06696000000005</v>
      </c>
      <c r="E5" s="16">
        <f t="shared" si="3"/>
        <v>6100000</v>
      </c>
      <c r="F5" s="10">
        <f t="shared" si="4"/>
        <v>20330</v>
      </c>
      <c r="G5" s="15">
        <f t="shared" si="5"/>
        <v>16942</v>
      </c>
      <c r="H5" s="10">
        <f t="shared" si="6"/>
        <v>14118</v>
      </c>
      <c r="I5" s="4" t="e">
        <f>#REF!</f>
        <v>#REF!</v>
      </c>
      <c r="J5" s="4">
        <f t="shared" si="7"/>
        <v>20330.399999999998</v>
      </c>
      <c r="O5">
        <v>0</v>
      </c>
      <c r="P5">
        <f>33.45*10.764</f>
        <v>360.05580000000003</v>
      </c>
      <c r="Q5">
        <f t="shared" si="8"/>
        <v>300.04650000000004</v>
      </c>
      <c r="R5" s="2">
        <v>6100000</v>
      </c>
      <c r="S5" s="8">
        <f>G5*1.2</f>
        <v>20330.399999999998</v>
      </c>
      <c r="T5" s="8"/>
    </row>
    <row r="6" spans="1:20" x14ac:dyDescent="0.25">
      <c r="A6" s="4">
        <f t="shared" si="0"/>
        <v>0</v>
      </c>
      <c r="B6" s="4">
        <f t="shared" si="1"/>
        <v>520.97759999999994</v>
      </c>
      <c r="C6" s="4">
        <f t="shared" si="9"/>
        <v>625.17311999999993</v>
      </c>
      <c r="D6" s="4">
        <f t="shared" si="2"/>
        <v>750.20774399999993</v>
      </c>
      <c r="E6" s="16">
        <f t="shared" si="3"/>
        <v>6800000</v>
      </c>
      <c r="F6" s="10">
        <f t="shared" si="4"/>
        <v>13052</v>
      </c>
      <c r="G6" s="10">
        <f t="shared" si="5"/>
        <v>10877</v>
      </c>
      <c r="H6" s="10">
        <f t="shared" si="6"/>
        <v>9064</v>
      </c>
      <c r="I6" s="4" t="e">
        <f>#REF!</f>
        <v>#REF!</v>
      </c>
      <c r="J6" s="4">
        <f t="shared" si="7"/>
        <v>13052.4</v>
      </c>
      <c r="O6">
        <v>0</v>
      </c>
      <c r="P6">
        <f>58.08*10.764</f>
        <v>625.17311999999993</v>
      </c>
      <c r="Q6">
        <f t="shared" si="8"/>
        <v>520.97759999999994</v>
      </c>
      <c r="R6" s="2">
        <v>6800000</v>
      </c>
      <c r="S6" s="8">
        <f>G6*1.2</f>
        <v>13052.4</v>
      </c>
      <c r="T6" s="8"/>
    </row>
    <row r="7" spans="1:20" x14ac:dyDescent="0.25">
      <c r="A7" s="4">
        <f t="shared" si="0"/>
        <v>0</v>
      </c>
      <c r="B7" s="4">
        <f t="shared" si="1"/>
        <v>394</v>
      </c>
      <c r="C7" s="4">
        <f t="shared" si="9"/>
        <v>472.79999999999995</v>
      </c>
      <c r="D7" s="4">
        <f t="shared" si="2"/>
        <v>567.3599999999999</v>
      </c>
      <c r="E7" s="16">
        <f t="shared" si="3"/>
        <v>8500000</v>
      </c>
      <c r="F7" s="10">
        <f t="shared" si="4"/>
        <v>21574</v>
      </c>
      <c r="G7" s="15">
        <f t="shared" si="5"/>
        <v>17978</v>
      </c>
      <c r="H7" s="10">
        <f t="shared" si="6"/>
        <v>14982</v>
      </c>
      <c r="I7" s="4" t="e">
        <f>#REF!</f>
        <v>#REF!</v>
      </c>
      <c r="J7" s="4">
        <f t="shared" si="7"/>
        <v>21573.599999999999</v>
      </c>
      <c r="O7">
        <v>0</v>
      </c>
      <c r="P7">
        <f t="shared" si="10"/>
        <v>0</v>
      </c>
      <c r="Q7">
        <v>394</v>
      </c>
      <c r="R7" s="2">
        <v>8500000</v>
      </c>
      <c r="S7" s="8">
        <f>G7*1.2</f>
        <v>21573.599999999999</v>
      </c>
      <c r="T7" s="8"/>
    </row>
    <row r="8" spans="1:20" x14ac:dyDescent="0.25">
      <c r="A8" s="4">
        <f t="shared" si="0"/>
        <v>0</v>
      </c>
      <c r="B8" s="4">
        <f t="shared" si="1"/>
        <v>490</v>
      </c>
      <c r="C8" s="4">
        <f t="shared" si="9"/>
        <v>588</v>
      </c>
      <c r="D8" s="4">
        <f t="shared" si="2"/>
        <v>705.6</v>
      </c>
      <c r="E8" s="16">
        <f t="shared" si="3"/>
        <v>9500000</v>
      </c>
      <c r="F8" s="10">
        <f t="shared" si="4"/>
        <v>19388</v>
      </c>
      <c r="G8" s="10">
        <f t="shared" si="5"/>
        <v>16156</v>
      </c>
      <c r="H8" s="10">
        <f t="shared" si="6"/>
        <v>13464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490</v>
      </c>
      <c r="R8" s="2">
        <v>9500000</v>
      </c>
      <c r="S8" s="8"/>
      <c r="T8" s="8"/>
    </row>
    <row r="9" spans="1:20" x14ac:dyDescent="0.25">
      <c r="A9" s="4">
        <f t="shared" si="0"/>
        <v>0</v>
      </c>
      <c r="B9" s="4">
        <f t="shared" si="1"/>
        <v>386</v>
      </c>
      <c r="C9" s="4">
        <f t="shared" si="9"/>
        <v>463.2</v>
      </c>
      <c r="D9" s="4">
        <f t="shared" si="2"/>
        <v>555.83999999999992</v>
      </c>
      <c r="E9" s="16">
        <f t="shared" si="3"/>
        <v>10000000</v>
      </c>
      <c r="F9" s="10">
        <f t="shared" si="4"/>
        <v>25907</v>
      </c>
      <c r="G9" s="15">
        <f t="shared" si="5"/>
        <v>21589</v>
      </c>
      <c r="H9" s="10">
        <f t="shared" si="6"/>
        <v>17991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v>386</v>
      </c>
      <c r="R9" s="2">
        <v>10000000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20" spans="7:24" x14ac:dyDescent="0.25">
      <c r="H20" t="s">
        <v>19</v>
      </c>
      <c r="I20">
        <v>440</v>
      </c>
      <c r="J20">
        <f>40.89*10.764</f>
        <v>440.13995999999997</v>
      </c>
    </row>
    <row r="21" spans="7:24" x14ac:dyDescent="0.25">
      <c r="H21" t="s">
        <v>22</v>
      </c>
      <c r="I21">
        <v>18200</v>
      </c>
    </row>
    <row r="22" spans="7:24" x14ac:dyDescent="0.25">
      <c r="G22" s="6"/>
      <c r="H22" s="6" t="s">
        <v>23</v>
      </c>
      <c r="I22">
        <f>I21*I20</f>
        <v>8008000</v>
      </c>
      <c r="J22" t="s">
        <v>14</v>
      </c>
    </row>
    <row r="23" spans="7:24" x14ac:dyDescent="0.25">
      <c r="J23">
        <v>3.1</v>
      </c>
      <c r="N23">
        <v>4.95</v>
      </c>
      <c r="O23">
        <f>N23*J23</f>
        <v>15.345000000000001</v>
      </c>
    </row>
    <row r="24" spans="7:24" x14ac:dyDescent="0.25">
      <c r="J24">
        <v>2.0099999999999998</v>
      </c>
      <c r="N24">
        <v>2.16</v>
      </c>
      <c r="O24">
        <f t="shared" ref="O24:O27" si="21">N24*J24</f>
        <v>4.3415999999999997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J25">
        <v>0.87</v>
      </c>
      <c r="N25">
        <v>1.48</v>
      </c>
      <c r="O25">
        <f t="shared" si="21"/>
        <v>1.2876000000000001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15</v>
      </c>
      <c r="I26" t="s">
        <v>21</v>
      </c>
      <c r="J26">
        <v>1.1299999999999999</v>
      </c>
      <c r="N26">
        <v>1.37</v>
      </c>
      <c r="O26">
        <f t="shared" si="21"/>
        <v>1.5481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16</v>
      </c>
      <c r="H27">
        <v>6000000</v>
      </c>
      <c r="J27">
        <v>2.42</v>
      </c>
      <c r="N27">
        <v>3.72</v>
      </c>
      <c r="O27">
        <f t="shared" si="21"/>
        <v>9.0023999999999997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17</v>
      </c>
      <c r="H28">
        <v>360000</v>
      </c>
      <c r="O28">
        <f>SUM(O23:O27)</f>
        <v>31.524700000000003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18</v>
      </c>
      <c r="H29">
        <v>30000</v>
      </c>
      <c r="O29">
        <f>O28*10.764</f>
        <v>339.33187079999999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>
        <f>SUM(H27:H29)</f>
        <v>6390000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J31" t="s">
        <v>20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2024-08-24T10:39:54Z</dcterms:modified>
</cp:coreProperties>
</file>