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23EB7BA-CA30-46A4-84C3-ED5F2590812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5" l="1"/>
  <c r="E39" i="5"/>
  <c r="E38" i="5"/>
  <c r="B24" i="5"/>
  <c r="D31" i="5"/>
  <c r="L16" i="5"/>
  <c r="J16" i="5"/>
  <c r="B9" i="5"/>
  <c r="J9" i="5"/>
  <c r="I9" i="5"/>
  <c r="H32" i="5" l="1"/>
  <c r="I36" i="5" l="1"/>
  <c r="I31" i="5" l="1"/>
  <c r="G39" i="5"/>
  <c r="G38" i="5"/>
  <c r="I35" i="5"/>
  <c r="J43" i="5"/>
  <c r="K43" i="5" s="1"/>
  <c r="G43" i="5"/>
  <c r="K42" i="5"/>
  <c r="J42" i="5"/>
  <c r="G42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3" i="5" s="1"/>
  <c r="B14" i="5" s="1"/>
  <c r="L38" i="5" l="1"/>
  <c r="K38" i="5"/>
  <c r="B8" i="5"/>
  <c r="B15" i="5"/>
  <c r="B19" i="5" s="1"/>
  <c r="K40" i="5"/>
  <c r="L40" i="5"/>
  <c r="K39" i="5"/>
  <c r="B21" i="5" l="1"/>
  <c r="B20" i="5"/>
  <c r="B22" i="5"/>
</calcChain>
</file>

<file path=xl/sharedStrings.xml><?xml version="1.0" encoding="utf-8"?>
<sst xmlns="http://schemas.openxmlformats.org/spreadsheetml/2006/main" count="29" uniqueCount="29">
  <si>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</si>
  <si>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</si>
  <si>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</si>
  <si>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</si>
  <si>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</si>
  <si>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</si>
  <si>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</si>
  <si>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</si>
  <si>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</si>
  <si>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</si>
  <si>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</si>
  <si>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</si>
  <si>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</si>
  <si>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</si>
  <si>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</si>
  <si>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</si>
  <si>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</si>
  <si>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</si>
  <si>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</si>
  <si>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</si>
  <si>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</si>
  <si>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</si>
  <si>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</si>
  <si>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</si>
  <si>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</si>
  <si>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</t>
  </si>
  <si>
    <t xml:space="preserve"> Built up area</t>
  </si>
  <si>
    <t>FB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</si>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</sst>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201244</xdr:colOff>
      <xdr:row>41</xdr:row>
      <xdr:rowOff>67774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93C4E4-D358-4B2A-8F06-2AD88B29C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5644" cy="787827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239349</xdr:colOff>
      <xdr:row>41</xdr:row>
      <xdr:rowOff>20143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3246E9-C3CB-4485-8C57-66B635AE1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73749" cy="783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44</xdr:row>
      <xdr:rowOff>105960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7E1837-40D9-46DD-980F-809A3F45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848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topLeftCell="A10" workbookViewId="0">
      <selection activeCell="Q34" sqref="Q34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2014</v>
      </c>
      <c r="C6" s="3"/>
      <c r="D6" s="2"/>
      <c r="I6" s="2">
        <v>2014</v>
      </c>
      <c r="J6" s="2">
        <v>2024</v>
      </c>
      <c r="K6" s="2">
        <f>J6-I6</f>
        <v>10</v>
      </c>
      <c r="L6" s="2">
        <f>K6-60</f>
        <v>-50</v>
      </c>
    </row>
    <row r="7" spans="1:12" ht="16.5" x14ac:dyDescent="0.3">
      <c r="A7" s="3" t="s">
        <v>6</v>
      </c>
      <c r="B7" s="3">
        <f>B5-B6</f>
        <v>10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-50</v>
      </c>
      <c r="C8" s="3"/>
      <c r="D8" s="2"/>
      <c r="H8" s="9"/>
      <c r="I8" s="10" t="s">
        <v>23</v>
      </c>
      <c r="J8" s="10" t="s">
        <v>26</v>
      </c>
      <c r="K8" s="10"/>
    </row>
    <row r="9" spans="1:12" ht="16.5" x14ac:dyDescent="0.3">
      <c r="A9" s="3" t="s">
        <v>7</v>
      </c>
      <c r="B9" s="5">
        <f>636*2600</f>
        <v>1653600</v>
      </c>
      <c r="C9" s="5"/>
      <c r="D9" s="4"/>
      <c r="H9" s="9"/>
      <c r="I9" s="10">
        <f>49.25*10.764</f>
        <v>530.12699999999995</v>
      </c>
      <c r="J9" s="10">
        <f>I9*1.2</f>
        <v>636.15239999999994</v>
      </c>
      <c r="K9" s="10"/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15</v>
      </c>
      <c r="C13" s="3"/>
      <c r="D13" s="2"/>
    </row>
    <row r="14" spans="1:12" ht="16.5" x14ac:dyDescent="0.3">
      <c r="A14" s="3"/>
      <c r="B14" s="6">
        <f>B13%</f>
        <v>0.15</v>
      </c>
      <c r="C14" s="6"/>
      <c r="D14" s="12"/>
    </row>
    <row r="15" spans="1:12" ht="16.5" x14ac:dyDescent="0.3">
      <c r="A15" s="3" t="s">
        <v>11</v>
      </c>
      <c r="B15" s="5">
        <f>ROUND((B9*B14),0)</f>
        <v>248040</v>
      </c>
      <c r="C15" s="5"/>
      <c r="D15" s="5"/>
      <c r="I15" t="s">
        <v>24</v>
      </c>
      <c r="J15" t="s">
        <v>27</v>
      </c>
      <c r="K15" t="s">
        <v>28</v>
      </c>
    </row>
    <row r="16" spans="1:12" ht="16.5" x14ac:dyDescent="0.3">
      <c r="A16" s="3" t="s">
        <v>2</v>
      </c>
      <c r="B16" s="5">
        <v>530</v>
      </c>
      <c r="C16" s="5"/>
      <c r="D16" s="4"/>
      <c r="H16" s="9"/>
      <c r="I16" s="10">
        <v>506</v>
      </c>
      <c r="J16">
        <f>16+18+18</f>
        <v>52</v>
      </c>
      <c r="K16">
        <v>11</v>
      </c>
      <c r="L16">
        <f>I16+J16</f>
        <v>558</v>
      </c>
    </row>
    <row r="17" spans="1:10" ht="16.5" x14ac:dyDescent="0.3">
      <c r="A17" s="3" t="s">
        <v>22</v>
      </c>
      <c r="B17" s="3">
        <v>10000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5300000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5051960</v>
      </c>
      <c r="C19" s="8"/>
      <c r="D19" s="13"/>
      <c r="E19" s="1"/>
    </row>
    <row r="20" spans="1:10" ht="16.5" x14ac:dyDescent="0.3">
      <c r="A20" s="7" t="s">
        <v>14</v>
      </c>
      <c r="B20" s="8">
        <f>B19*0.85</f>
        <v>4294166</v>
      </c>
      <c r="C20" s="8"/>
      <c r="D20" s="13"/>
    </row>
    <row r="21" spans="1:10" ht="16.5" x14ac:dyDescent="0.3">
      <c r="A21" s="7" t="s">
        <v>15</v>
      </c>
      <c r="B21" s="8">
        <f>B19*0.7</f>
        <v>3536372</v>
      </c>
      <c r="C21" s="8"/>
      <c r="D21" s="13"/>
    </row>
    <row r="22" spans="1:10" ht="16.5" x14ac:dyDescent="0.3">
      <c r="A22" s="7" t="s">
        <v>16</v>
      </c>
      <c r="B22" s="8">
        <f>B19*0.03/12</f>
        <v>12629.9</v>
      </c>
      <c r="C22" s="8"/>
      <c r="D22" s="13"/>
      <c r="G22" t="s">
        <v>25</v>
      </c>
    </row>
    <row r="24" spans="1:10" x14ac:dyDescent="0.25">
      <c r="B24" s="1">
        <f>B19/530</f>
        <v>9532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D31" s="2">
        <f>E31*1.2</f>
        <v>564</v>
      </c>
      <c r="E31" s="18">
        <v>470</v>
      </c>
      <c r="F31" s="2">
        <v>4900000</v>
      </c>
      <c r="G31" s="2">
        <f t="shared" ref="G31:G36" si="0">F31/E31</f>
        <v>10425.531914893618</v>
      </c>
      <c r="H31" s="2">
        <f t="shared" ref="H31:H36" si="1">F31/D31</f>
        <v>8687.943262411347</v>
      </c>
      <c r="I31" s="2">
        <f>D31/E31</f>
        <v>1.2</v>
      </c>
    </row>
    <row r="32" spans="1:10" x14ac:dyDescent="0.25">
      <c r="D32" s="2"/>
      <c r="E32" s="18">
        <v>480</v>
      </c>
      <c r="F32" s="2">
        <v>4900000</v>
      </c>
      <c r="G32" s="2">
        <f t="shared" si="0"/>
        <v>10208.333333333334</v>
      </c>
      <c r="H32" s="2" t="e">
        <f t="shared" si="1"/>
        <v>#DIV/0!</v>
      </c>
      <c r="I32" s="2"/>
    </row>
    <row r="33" spans="4:15" x14ac:dyDescent="0.25">
      <c r="D33" s="2"/>
      <c r="E33" s="18">
        <v>485</v>
      </c>
      <c r="F33" s="4">
        <v>5000000</v>
      </c>
      <c r="G33" s="2">
        <f t="shared" si="0"/>
        <v>10309.278350515464</v>
      </c>
      <c r="H33" s="2" t="e">
        <f t="shared" si="1"/>
        <v>#DIV/0!</v>
      </c>
      <c r="I33" s="2">
        <f>D33/E33</f>
        <v>0</v>
      </c>
      <c r="M33" s="1"/>
    </row>
    <row r="34" spans="4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4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5" x14ac:dyDescent="0.25">
      <c r="E37" t="s">
        <v>21</v>
      </c>
    </row>
    <row r="38" spans="4:15" x14ac:dyDescent="0.25">
      <c r="E38">
        <f>46.74*10.764</f>
        <v>503.10935999999998</v>
      </c>
      <c r="F38">
        <v>4500000</v>
      </c>
      <c r="G38" s="2">
        <f>F38/E38</f>
        <v>8944.3774212429689</v>
      </c>
      <c r="H38">
        <v>455000</v>
      </c>
      <c r="I38">
        <v>30000</v>
      </c>
      <c r="J38" s="2">
        <f t="shared" ref="J38:J43" si="2">I38+H38+F38</f>
        <v>4985000</v>
      </c>
      <c r="K38" s="2">
        <f>J38/E38</f>
        <v>9908.3825433102666</v>
      </c>
      <c r="L38" s="4">
        <f>J38/719</f>
        <v>6933.2406119610569</v>
      </c>
      <c r="M38" s="2"/>
      <c r="N38" s="1">
        <f>B24/G38</f>
        <v>1.0656974265599999</v>
      </c>
    </row>
    <row r="39" spans="4:15" x14ac:dyDescent="0.25">
      <c r="E39">
        <f>46.74*10.764</f>
        <v>503.10935999999998</v>
      </c>
      <c r="F39">
        <v>4000000</v>
      </c>
      <c r="G39" s="2">
        <f>F39/E39</f>
        <v>7950.557707771527</v>
      </c>
      <c r="H39">
        <v>948000</v>
      </c>
      <c r="I39">
        <v>30000</v>
      </c>
      <c r="J39" s="2">
        <f t="shared" si="2"/>
        <v>4978000</v>
      </c>
      <c r="K39" s="2">
        <f t="shared" ref="K39:K43" si="3">J39/E39</f>
        <v>9894.4690673216664</v>
      </c>
      <c r="L39" s="4" t="e">
        <f>J39/D39</f>
        <v>#DIV/0!</v>
      </c>
      <c r="M39" s="2"/>
    </row>
    <row r="40" spans="4:15" x14ac:dyDescent="0.25">
      <c r="D40" s="2"/>
      <c r="E40" s="2"/>
      <c r="F40" s="2"/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199500</v>
      </c>
      <c r="K40" s="2" t="e">
        <f t="shared" si="3"/>
        <v>#DIV/0!</v>
      </c>
      <c r="L40" s="2" t="e">
        <f>J40/D40</f>
        <v>#DIV/0!</v>
      </c>
      <c r="M40" s="2"/>
      <c r="O40" s="1"/>
    </row>
    <row r="41" spans="4:15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4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4:15" x14ac:dyDescent="0.25">
      <c r="G43" s="15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2024-08-24T08:33:13Z</dcterms:modified>
</cp:coreProperties>
</file>