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Diamond Branch (BKC)\Mahendra Brothers\"/>
    </mc:Choice>
  </mc:AlternateContent>
  <xr:revisionPtr revIDLastSave="0" documentId="13_ncr:1_{8CFE4D88-615A-403E-9F50-9D2FF71EF6AA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20-20" sheetId="4" r:id="rId1"/>
    <sheet name="Sheet19" sheetId="31" r:id="rId2"/>
    <sheet name="Sheet20" sheetId="32" r:id="rId3"/>
    <sheet name="Sheet1" sheetId="13" r:id="rId4"/>
    <sheet name="Sheet2" sheetId="14" r:id="rId5"/>
    <sheet name="Sheet3" sheetId="15" r:id="rId6"/>
    <sheet name="Sheet4" sheetId="16" r:id="rId7"/>
    <sheet name="Sheet5" sheetId="17" r:id="rId8"/>
    <sheet name="Sheet6" sheetId="18" r:id="rId9"/>
    <sheet name="Sheet7" sheetId="19" r:id="rId10"/>
    <sheet name="Sheet8" sheetId="20" r:id="rId11"/>
    <sheet name="Sheet9" sheetId="21" r:id="rId12"/>
    <sheet name="Sheet10" sheetId="22" r:id="rId13"/>
    <sheet name="Sheet11" sheetId="23" r:id="rId14"/>
    <sheet name="Sheet12" sheetId="24" r:id="rId15"/>
    <sheet name="Sheet13" sheetId="25" r:id="rId16"/>
    <sheet name="Sheet14" sheetId="26" r:id="rId17"/>
    <sheet name="Sheet15" sheetId="27" r:id="rId18"/>
    <sheet name="Sheet16" sheetId="28" r:id="rId19"/>
    <sheet name="Sheet17" sheetId="29" r:id="rId20"/>
    <sheet name="Sheet18" sheetId="30" r:id="rId21"/>
    <sheet name="Sheet21" sheetId="33" r:id="rId22"/>
  </sheets>
  <calcPr calcId="191029"/>
</workbook>
</file>

<file path=xl/calcChain.xml><?xml version="1.0" encoding="utf-8"?>
<calcChain xmlns="http://schemas.openxmlformats.org/spreadsheetml/2006/main">
  <c r="R31" i="4" l="1"/>
  <c r="I31" i="4" l="1"/>
  <c r="Q21" i="4" l="1"/>
  <c r="B21" i="4" s="1"/>
  <c r="C21" i="4" s="1"/>
  <c r="D21" i="4" s="1"/>
  <c r="H21" i="4" s="1"/>
  <c r="Q22" i="4"/>
  <c r="B22" i="4" s="1"/>
  <c r="C22" i="4" s="1"/>
  <c r="D22" i="4" s="1"/>
  <c r="Q17" i="4"/>
  <c r="P22" i="4"/>
  <c r="J22" i="4"/>
  <c r="I22" i="4"/>
  <c r="E22" i="4"/>
  <c r="A22" i="4"/>
  <c r="P21" i="4"/>
  <c r="J21" i="4"/>
  <c r="I21" i="4"/>
  <c r="E21" i="4"/>
  <c r="A21" i="4"/>
  <c r="P20" i="4"/>
  <c r="J20" i="4"/>
  <c r="I20" i="4"/>
  <c r="E20" i="4"/>
  <c r="B20" i="4"/>
  <c r="C20" i="4" s="1"/>
  <c r="A20" i="4"/>
  <c r="P19" i="4"/>
  <c r="J19" i="4"/>
  <c r="I19" i="4"/>
  <c r="E19" i="4"/>
  <c r="B19" i="4"/>
  <c r="C19" i="4" s="1"/>
  <c r="D19" i="4" s="1"/>
  <c r="A19" i="4"/>
  <c r="P18" i="4"/>
  <c r="J18" i="4"/>
  <c r="I18" i="4"/>
  <c r="E18" i="4"/>
  <c r="B18" i="4"/>
  <c r="C18" i="4" s="1"/>
  <c r="D18" i="4" s="1"/>
  <c r="A18" i="4"/>
  <c r="J17" i="4"/>
  <c r="I17" i="4"/>
  <c r="E17" i="4"/>
  <c r="B17" i="4"/>
  <c r="C17" i="4" s="1"/>
  <c r="D17" i="4" s="1"/>
  <c r="A17" i="4"/>
  <c r="P16" i="4"/>
  <c r="J16" i="4"/>
  <c r="I16" i="4"/>
  <c r="E16" i="4"/>
  <c r="B16" i="4"/>
  <c r="C16" i="4" s="1"/>
  <c r="A16" i="4"/>
  <c r="Q27" i="4"/>
  <c r="Q28" i="4"/>
  <c r="Q29" i="4"/>
  <c r="Q30" i="4"/>
  <c r="Q26" i="4"/>
  <c r="P30" i="4"/>
  <c r="R30" i="4" s="1"/>
  <c r="P26" i="4"/>
  <c r="R26" i="4" s="1"/>
  <c r="O30" i="4"/>
  <c r="O29" i="4"/>
  <c r="P29" i="4" s="1"/>
  <c r="R29" i="4" s="1"/>
  <c r="O28" i="4"/>
  <c r="P28" i="4" s="1"/>
  <c r="R28" i="4" s="1"/>
  <c r="O27" i="4"/>
  <c r="P27" i="4" s="1"/>
  <c r="R27" i="4" s="1"/>
  <c r="H18" i="4" l="1"/>
  <c r="G22" i="4"/>
  <c r="F17" i="4"/>
  <c r="H17" i="4"/>
  <c r="F21" i="4"/>
  <c r="G16" i="4"/>
  <c r="D16" i="4"/>
  <c r="H19" i="4"/>
  <c r="H16" i="4"/>
  <c r="G20" i="4"/>
  <c r="D20" i="4"/>
  <c r="H20" i="4" s="1"/>
  <c r="G18" i="4"/>
  <c r="G17" i="4"/>
  <c r="F20" i="4"/>
  <c r="G21" i="4"/>
  <c r="H22" i="4"/>
  <c r="F18" i="4"/>
  <c r="G19" i="4"/>
  <c r="F22" i="4"/>
  <c r="F16" i="4"/>
  <c r="F19" i="4"/>
  <c r="P12" i="4" l="1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<sst xmlns="http://schemas.openxmlformats.org/spreadsheetml/2006/main" count="60" uniqueCount="45">
  <si>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</si>
  <si>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</si>
  <si>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</si>
  <si>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</si>
  <si>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</si>
  <si>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</si>
  <si>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</si>
  <si>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</si>
  <si>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</si>
  <si>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</si>
  <si>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</si>
  <si>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</si>
  <si>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</si>
  <si>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Office No.</t>
  </si>
  <si>
    <t>Ag. Date</t>
  </si>
  <si>
    <t>Ag. Value</t>
  </si>
  <si>
    <t>810-811</t>
  </si>
  <si>
    <t>15.11.2006</t>
  </si>
  <si>
    <t>ca</t>
  </si>
  <si>
    <t>car parking</t>
  </si>
  <si>
    <t>805-806</t>
  </si>
  <si>
    <t>807-808</t>
  </si>
  <si>
    <t>803-804</t>
  </si>
  <si>
    <t>801-802</t>
  </si>
  <si>
    <t>Office No. 801-802-803-804-805-806-807-808, 8th Floor, Trade Centre, BKC Ground, Bandra Kurla Complex, Village - Kole Kalyan,</t>
  </si>
  <si>
    <t>rate</t>
  </si>
  <si>
    <t>fmv</t>
  </si>
  <si>
    <t>car value</t>
  </si>
  <si>
    <t>total fmv</t>
  </si>
  <si>
    <t>6th</t>
  </si>
  <si>
    <t>2nd</t>
  </si>
  <si>
    <t>7th</t>
  </si>
  <si>
    <t>801 to 808 &amp; 810-811</t>
  </si>
  <si>
    <t>chargeable</t>
  </si>
  <si>
    <t>area sper Leave and licence form 01.09.2021 to 31.08.2025</t>
  </si>
  <si>
    <t>Rs. 235/- per sq. ft. on chargeable area - Rs. 84,59,530/- from 01.09.2021 to 31.08.2025</t>
  </si>
  <si>
    <t>Oc - 2008</t>
  </si>
  <si>
    <t>12.06.24</t>
  </si>
  <si>
    <t>23.11.23</t>
  </si>
  <si>
    <t>16.10.23</t>
  </si>
  <si>
    <t>05.09.23</t>
  </si>
  <si>
    <t>17.07.23</t>
  </si>
  <si>
    <t>12.04.23</t>
  </si>
  <si>
    <t>03.02.23</t>
  </si>
  <si>
    <t>0.3.02.23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</si>
</sst>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4" fontId="1" fillId="3" borderId="0" xfId="0" applyNumberFormat="1" applyFont="1" applyFill="1"/>
    <xf numFmtId="43" fontId="0" fillId="0" borderId="0" xfId="1" applyFont="1"/>
    <xf numFmtId="43" fontId="0" fillId="2" borderId="0" xfId="0" applyNumberFormat="1" applyFill="1"/>
    <xf numFmtId="43" fontId="2" fillId="2" borderId="0" xfId="0" applyNumberFormat="1" applyFont="1" applyFill="1"/>
    <xf numFmtId="43" fontId="0" fillId="3" borderId="0" xfId="1" applyFont="1" applyFill="1"/>
    <xf numFmtId="0" fontId="0" fillId="3" borderId="0" xfId="0" applyFont="1" applyFill="1"/>
    <xf numFmtId="43" fontId="0" fillId="0" borderId="0" xfId="0" applyNumberFormat="1"/>
    <xf numFmtId="43" fontId="2" fillId="0" borderId="0" xfId="0" applyNumberFormat="1" applyFont="1"/>
    <xf numFmtId="0" fontId="1" fillId="2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344139</xdr:colOff>
      <xdr:row>47</xdr:row>
      <xdr:rowOff>144081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7B83F1-922E-420F-A56D-30D99C8A91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78539" cy="8640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410823</xdr:colOff>
      <xdr:row>51</xdr:row>
      <xdr:rowOff>58354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62CBF9B-FB0A-4BE9-8A0B-28B7D5F4A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45223" cy="8630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1196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EEFCBC-29D9-4FD3-9158-1C6569666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5736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401297</xdr:colOff>
      <xdr:row>47</xdr:row>
      <xdr:rowOff>115493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52065F-AE88-469B-9E60-BF8FBA4F4D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35697" cy="85451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15</xdr:col>
      <xdr:colOff>363192</xdr:colOff>
      <xdr:row>51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978D19-613E-4827-85C1-5CC27EA27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8897592" cy="855464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35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250D9A-FA75-4A4B-97C9-F0C795928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648D95-B606-4279-B0DB-6D80800C9B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FA394D-CA69-4E90-B095-8521B9CFF8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511AA3-2D3C-457E-BB4D-F5FEE0D62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E1F156-F056-475D-A2E2-8DEAB80FA3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153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1A8083-6969-49EF-9637-BC0539D273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E8C72A-34C6-4415-BD6C-FF93592C40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E369BD-94A7-4817-BEEF-C20E8F814F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B5AC0B-FC21-4131-B71F-6C0E029749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13</xdr:col>
      <xdr:colOff>10547</xdr:colOff>
      <xdr:row>36</xdr:row>
      <xdr:rowOff>67588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0F1DFC-5E3C-4A8B-B38C-F5560F703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7325747" cy="65445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134560</xdr:colOff>
      <xdr:row>43</xdr:row>
      <xdr:rowOff>105933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F5D004-156E-4818-A89D-571FB104D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68960" cy="829743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115507</xdr:colOff>
      <xdr:row>43</xdr:row>
      <xdr:rowOff>144038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61EAEA-54A8-4EAF-9946-08A399CAC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49907" cy="833553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458370</xdr:colOff>
      <xdr:row>45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43C7B6-200B-43AF-BD91-4E464C16B5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83170" cy="861180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86928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B13EC8-46B1-41A6-AEF2-CBA3355D2B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21328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3"/>
  <sheetViews>
    <sheetView tabSelected="1" zoomScaleNormal="100" workbookViewId="0">
      <selection activeCell="R32" sqref="R3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9.85546875" customWidth="1"/>
    <col min="8" max="8" width="15.570312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7.5703125" customWidth="1"/>
    <col min="17" max="17" width="17.28515625" customWidth="1"/>
    <col min="18" max="18" width="19.140625" customWidth="1"/>
    <col min="19" max="19" width="6.28515625" customWidth="1"/>
    <col min="20" max="20" width="9.140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1650</v>
      </c>
      <c r="C2" s="4">
        <f>B2*1.2</f>
        <v>1980</v>
      </c>
      <c r="D2" s="4">
        <f t="shared" ref="D2:D13" si="2">C2*1.2</f>
        <v>2376</v>
      </c>
      <c r="E2" s="5">
        <f t="shared" ref="E2:E13" si="3">R2</f>
        <v>104000000</v>
      </c>
      <c r="F2" s="10">
        <f t="shared" ref="F2:F13" si="4">ROUND((E2/B2),0)</f>
        <v>63030</v>
      </c>
      <c r="G2" s="10">
        <f t="shared" ref="G2:G13" si="5">ROUND((E2/C2),0)</f>
        <v>52525</v>
      </c>
      <c r="H2" s="10">
        <f t="shared" ref="H2:H13" si="6">ROUND((E2/D2),0)</f>
        <v>43771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1650</v>
      </c>
      <c r="R2" s="2">
        <v>104000000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515</v>
      </c>
      <c r="C3" s="4">
        <f t="shared" ref="C3:C15" si="9">B3*1.2</f>
        <v>618</v>
      </c>
      <c r="D3" s="4">
        <f t="shared" si="2"/>
        <v>741.6</v>
      </c>
      <c r="E3" s="14">
        <f t="shared" si="3"/>
        <v>36500000</v>
      </c>
      <c r="F3" s="10">
        <f t="shared" si="4"/>
        <v>70874</v>
      </c>
      <c r="G3" s="10">
        <f t="shared" si="5"/>
        <v>59061</v>
      </c>
      <c r="H3" s="10">
        <f t="shared" si="6"/>
        <v>49218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515</v>
      </c>
      <c r="R3" s="2">
        <v>36500000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400</v>
      </c>
      <c r="C4" s="4">
        <f t="shared" si="9"/>
        <v>480</v>
      </c>
      <c r="D4" s="4">
        <f t="shared" si="2"/>
        <v>576</v>
      </c>
      <c r="E4" s="14">
        <f t="shared" si="3"/>
        <v>35000000</v>
      </c>
      <c r="F4" s="10">
        <f t="shared" si="4"/>
        <v>87500</v>
      </c>
      <c r="G4" s="10">
        <f t="shared" si="5"/>
        <v>72917</v>
      </c>
      <c r="H4" s="10">
        <f t="shared" si="6"/>
        <v>60764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400</v>
      </c>
      <c r="R4" s="2">
        <v>35000000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4200</v>
      </c>
      <c r="C5" s="4">
        <f t="shared" si="9"/>
        <v>5040</v>
      </c>
      <c r="D5" s="4">
        <f t="shared" si="2"/>
        <v>6048</v>
      </c>
      <c r="E5" s="14">
        <f t="shared" si="3"/>
        <v>180600000</v>
      </c>
      <c r="F5" s="10">
        <f t="shared" si="4"/>
        <v>43000</v>
      </c>
      <c r="G5" s="10">
        <f t="shared" si="5"/>
        <v>35833</v>
      </c>
      <c r="H5" s="10">
        <f t="shared" si="6"/>
        <v>29861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4200</v>
      </c>
      <c r="R5" s="2">
        <v>180600000</v>
      </c>
      <c r="S5" s="8"/>
      <c r="T5" s="8"/>
    </row>
    <row r="6" spans="1:20" x14ac:dyDescent="0.25">
      <c r="A6" s="4">
        <f t="shared" si="0"/>
        <v>0</v>
      </c>
      <c r="B6" s="4">
        <f t="shared" si="1"/>
        <v>633</v>
      </c>
      <c r="C6" s="4">
        <f t="shared" si="9"/>
        <v>759.6</v>
      </c>
      <c r="D6" s="4">
        <f t="shared" si="2"/>
        <v>911.52</v>
      </c>
      <c r="E6" s="14">
        <f t="shared" si="3"/>
        <v>40000000</v>
      </c>
      <c r="F6" s="10">
        <f t="shared" si="4"/>
        <v>63191</v>
      </c>
      <c r="G6" s="10">
        <f t="shared" si="5"/>
        <v>52659</v>
      </c>
      <c r="H6" s="10">
        <f t="shared" si="6"/>
        <v>43883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633</v>
      </c>
      <c r="R6" s="2">
        <v>40000000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1330</v>
      </c>
      <c r="C7" s="4">
        <f t="shared" si="9"/>
        <v>1596</v>
      </c>
      <c r="D7" s="4">
        <f t="shared" si="2"/>
        <v>1915.1999999999998</v>
      </c>
      <c r="E7" s="14">
        <f t="shared" si="3"/>
        <v>62260000</v>
      </c>
      <c r="F7" s="10">
        <f t="shared" si="4"/>
        <v>46812</v>
      </c>
      <c r="G7" s="10">
        <f t="shared" si="5"/>
        <v>39010</v>
      </c>
      <c r="H7" s="10">
        <f t="shared" si="6"/>
        <v>32508</v>
      </c>
      <c r="I7" s="4" t="e">
        <f>#REF!</f>
        <v>#REF!</v>
      </c>
      <c r="J7" s="4" t="str">
        <f t="shared" si="7"/>
        <v>6th</v>
      </c>
      <c r="O7">
        <v>0</v>
      </c>
      <c r="P7">
        <f t="shared" si="8"/>
        <v>0</v>
      </c>
      <c r="Q7">
        <v>1330</v>
      </c>
      <c r="R7" s="2">
        <v>62260000</v>
      </c>
      <c r="S7" s="8" t="s">
        <v>29</v>
      </c>
      <c r="T7" s="8" t="s">
        <v>37</v>
      </c>
    </row>
    <row r="8" spans="1:20" x14ac:dyDescent="0.25">
      <c r="A8" s="4">
        <f t="shared" si="0"/>
        <v>0</v>
      </c>
      <c r="B8" s="4">
        <f t="shared" si="1"/>
        <v>400.09</v>
      </c>
      <c r="C8" s="4">
        <f t="shared" si="9"/>
        <v>480.10799999999995</v>
      </c>
      <c r="D8" s="4">
        <f t="shared" si="2"/>
        <v>576.12959999999987</v>
      </c>
      <c r="E8" s="14">
        <f t="shared" si="3"/>
        <v>16000000</v>
      </c>
      <c r="F8" s="22">
        <f t="shared" si="4"/>
        <v>39991</v>
      </c>
      <c r="G8" s="10">
        <f t="shared" si="5"/>
        <v>33326</v>
      </c>
      <c r="H8" s="10">
        <f t="shared" si="6"/>
        <v>27772</v>
      </c>
      <c r="I8" s="4" t="e">
        <f>#REF!</f>
        <v>#REF!</v>
      </c>
      <c r="J8" s="4" t="str">
        <f t="shared" si="7"/>
        <v>2nd</v>
      </c>
      <c r="O8">
        <v>0</v>
      </c>
      <c r="P8">
        <f t="shared" si="8"/>
        <v>0</v>
      </c>
      <c r="Q8">
        <v>400.09</v>
      </c>
      <c r="R8" s="2">
        <v>16000000</v>
      </c>
      <c r="S8" s="8" t="s">
        <v>30</v>
      </c>
      <c r="T8" s="8" t="s">
        <v>38</v>
      </c>
    </row>
    <row r="9" spans="1:20" x14ac:dyDescent="0.25">
      <c r="A9" s="4">
        <f t="shared" si="0"/>
        <v>0</v>
      </c>
      <c r="B9" s="4">
        <f t="shared" si="1"/>
        <v>513</v>
      </c>
      <c r="C9" s="4">
        <f t="shared" si="9"/>
        <v>615.6</v>
      </c>
      <c r="D9" s="4">
        <f t="shared" si="2"/>
        <v>738.72</v>
      </c>
      <c r="E9" s="14">
        <f t="shared" si="3"/>
        <v>16400000</v>
      </c>
      <c r="F9" s="10">
        <f t="shared" si="4"/>
        <v>31969</v>
      </c>
      <c r="G9" s="10">
        <f t="shared" si="5"/>
        <v>26641</v>
      </c>
      <c r="H9" s="10">
        <f t="shared" si="6"/>
        <v>22201</v>
      </c>
      <c r="I9" s="4" t="e">
        <f>#REF!</f>
        <v>#REF!</v>
      </c>
      <c r="J9" s="4" t="str">
        <f t="shared" si="7"/>
        <v>2nd</v>
      </c>
      <c r="O9">
        <v>0</v>
      </c>
      <c r="P9">
        <f t="shared" si="8"/>
        <v>0</v>
      </c>
      <c r="Q9">
        <v>513</v>
      </c>
      <c r="R9" s="2">
        <v>16400000</v>
      </c>
      <c r="S9" s="8" t="s">
        <v>30</v>
      </c>
      <c r="T9" s="8" t="s">
        <v>39</v>
      </c>
    </row>
    <row r="10" spans="1:20" x14ac:dyDescent="0.25">
      <c r="A10" s="4">
        <f t="shared" si="0"/>
        <v>0</v>
      </c>
      <c r="B10" s="4">
        <f t="shared" si="1"/>
        <v>2190</v>
      </c>
      <c r="C10" s="4">
        <f t="shared" si="9"/>
        <v>2628</v>
      </c>
      <c r="D10" s="4">
        <f t="shared" si="2"/>
        <v>3153.6</v>
      </c>
      <c r="E10" s="14">
        <f t="shared" si="3"/>
        <v>86100000</v>
      </c>
      <c r="F10" s="22">
        <f t="shared" si="4"/>
        <v>39315</v>
      </c>
      <c r="G10" s="10">
        <f t="shared" si="5"/>
        <v>32763</v>
      </c>
      <c r="H10" s="10">
        <f t="shared" si="6"/>
        <v>27302</v>
      </c>
      <c r="I10" s="4" t="e">
        <f>#REF!</f>
        <v>#REF!</v>
      </c>
      <c r="J10" s="4" t="str">
        <f t="shared" si="7"/>
        <v>7th</v>
      </c>
      <c r="O10">
        <v>0</v>
      </c>
      <c r="P10">
        <f t="shared" si="8"/>
        <v>0</v>
      </c>
      <c r="Q10">
        <v>2190</v>
      </c>
      <c r="R10" s="2">
        <v>86100000</v>
      </c>
      <c r="S10" s="8" t="s">
        <v>31</v>
      </c>
      <c r="T10" s="8" t="s">
        <v>40</v>
      </c>
    </row>
    <row r="11" spans="1:20" x14ac:dyDescent="0.25">
      <c r="A11" s="4">
        <f t="shared" si="0"/>
        <v>0</v>
      </c>
      <c r="B11" s="4">
        <f t="shared" si="1"/>
        <v>1235</v>
      </c>
      <c r="C11" s="4">
        <f t="shared" si="9"/>
        <v>1482</v>
      </c>
      <c r="D11" s="4">
        <f t="shared" si="2"/>
        <v>1778.3999999999999</v>
      </c>
      <c r="E11" s="14">
        <f t="shared" si="3"/>
        <v>41000000</v>
      </c>
      <c r="F11" s="10">
        <f t="shared" si="4"/>
        <v>33198</v>
      </c>
      <c r="G11" s="10">
        <f t="shared" si="5"/>
        <v>27665</v>
      </c>
      <c r="H11" s="10">
        <f t="shared" si="6"/>
        <v>23054</v>
      </c>
      <c r="I11" s="4" t="e">
        <f>#REF!</f>
        <v>#REF!</v>
      </c>
      <c r="J11" s="4" t="str">
        <f t="shared" si="7"/>
        <v>2nd</v>
      </c>
      <c r="O11">
        <v>0</v>
      </c>
      <c r="P11">
        <f t="shared" si="8"/>
        <v>0</v>
      </c>
      <c r="Q11">
        <v>1235</v>
      </c>
      <c r="R11" s="2">
        <v>41000000</v>
      </c>
      <c r="S11" s="8" t="s">
        <v>30</v>
      </c>
      <c r="T11" s="8" t="s">
        <v>41</v>
      </c>
    </row>
    <row r="12" spans="1:20" x14ac:dyDescent="0.25">
      <c r="A12" s="4">
        <f t="shared" si="0"/>
        <v>0</v>
      </c>
      <c r="B12" s="4">
        <f t="shared" si="1"/>
        <v>774</v>
      </c>
      <c r="C12" s="4">
        <f t="shared" si="9"/>
        <v>928.8</v>
      </c>
      <c r="D12" s="4">
        <f t="shared" si="2"/>
        <v>1114.56</v>
      </c>
      <c r="E12" s="14">
        <f t="shared" si="3"/>
        <v>24080084</v>
      </c>
      <c r="F12" s="10">
        <f t="shared" si="4"/>
        <v>31111</v>
      </c>
      <c r="G12" s="10">
        <f t="shared" si="5"/>
        <v>25926</v>
      </c>
      <c r="H12" s="10">
        <f t="shared" si="6"/>
        <v>21605</v>
      </c>
      <c r="I12" s="4" t="e">
        <f>#REF!</f>
        <v>#REF!</v>
      </c>
      <c r="J12" s="4" t="str">
        <f t="shared" si="7"/>
        <v>2nd</v>
      </c>
      <c r="O12">
        <v>0</v>
      </c>
      <c r="P12">
        <f t="shared" si="8"/>
        <v>0</v>
      </c>
      <c r="Q12">
        <v>774</v>
      </c>
      <c r="R12" s="2">
        <v>24080084</v>
      </c>
      <c r="S12" s="8" t="s">
        <v>30</v>
      </c>
      <c r="T12" s="8" t="s">
        <v>42</v>
      </c>
    </row>
    <row r="13" spans="1:20" x14ac:dyDescent="0.25">
      <c r="A13" s="4">
        <f t="shared" si="0"/>
        <v>0</v>
      </c>
      <c r="B13" s="4">
        <f t="shared" si="1"/>
        <v>1032</v>
      </c>
      <c r="C13" s="4">
        <f t="shared" si="9"/>
        <v>1238.3999999999999</v>
      </c>
      <c r="D13" s="4">
        <f t="shared" si="2"/>
        <v>1486.0799999999997</v>
      </c>
      <c r="E13" s="14">
        <f t="shared" si="3"/>
        <v>26631299</v>
      </c>
      <c r="F13" s="10">
        <f t="shared" si="4"/>
        <v>25806</v>
      </c>
      <c r="G13" s="10">
        <f t="shared" si="5"/>
        <v>21505</v>
      </c>
      <c r="H13" s="10">
        <f t="shared" si="6"/>
        <v>17921</v>
      </c>
      <c r="I13" s="4" t="e">
        <f>#REF!</f>
        <v>#REF!</v>
      </c>
      <c r="J13" s="4" t="str">
        <f t="shared" si="7"/>
        <v>2nd</v>
      </c>
      <c r="O13">
        <v>0</v>
      </c>
      <c r="P13">
        <f t="shared" ref="P13" si="10">O13/1.2</f>
        <v>0</v>
      </c>
      <c r="Q13">
        <v>1032</v>
      </c>
      <c r="R13" s="2">
        <v>26631299</v>
      </c>
      <c r="S13" s="8" t="s">
        <v>30</v>
      </c>
      <c r="T13" s="8" t="s">
        <v>42</v>
      </c>
    </row>
    <row r="14" spans="1:20" x14ac:dyDescent="0.25">
      <c r="A14" s="4">
        <f t="shared" si="0"/>
        <v>0</v>
      </c>
      <c r="B14" s="4">
        <f t="shared" si="1"/>
        <v>5184</v>
      </c>
      <c r="C14" s="4">
        <f t="shared" si="9"/>
        <v>6220.8</v>
      </c>
      <c r="D14" s="4">
        <f t="shared" ref="D14:D15" si="11">C14*1.2</f>
        <v>7464.96</v>
      </c>
      <c r="E14" s="14">
        <f t="shared" ref="E14:E15" si="12">R14</f>
        <v>220000000</v>
      </c>
      <c r="F14" s="10">
        <f t="shared" ref="F14:F15" si="13">ROUND((E14/B14),0)</f>
        <v>42438</v>
      </c>
      <c r="G14" s="10">
        <f t="shared" ref="G14:G15" si="14">ROUND((E14/C14),0)</f>
        <v>35365</v>
      </c>
      <c r="H14" s="10">
        <f t="shared" ref="H14:H15" si="15">ROUND((E14/D14),0)</f>
        <v>29471</v>
      </c>
      <c r="I14" s="4" t="e">
        <f>#REF!</f>
        <v>#REF!</v>
      </c>
      <c r="J14" s="4" t="str">
        <f t="shared" ref="J14:J15" si="16">S14</f>
        <v>6th</v>
      </c>
      <c r="O14">
        <v>0</v>
      </c>
      <c r="P14">
        <f t="shared" ref="P14:P15" si="17">O14/1.2</f>
        <v>0</v>
      </c>
      <c r="Q14">
        <v>5184</v>
      </c>
      <c r="R14" s="2">
        <v>220000000</v>
      </c>
      <c r="S14" s="8" t="s">
        <v>29</v>
      </c>
      <c r="T14" s="8" t="s">
        <v>43</v>
      </c>
    </row>
    <row r="15" spans="1:20" x14ac:dyDescent="0.25">
      <c r="A15" s="4">
        <f t="shared" si="0"/>
        <v>0</v>
      </c>
      <c r="B15" s="4">
        <f t="shared" si="1"/>
        <v>2925</v>
      </c>
      <c r="C15" s="4">
        <f t="shared" si="9"/>
        <v>3510</v>
      </c>
      <c r="D15" s="4">
        <f t="shared" si="11"/>
        <v>4212</v>
      </c>
      <c r="E15" s="14">
        <f t="shared" si="12"/>
        <v>125000000</v>
      </c>
      <c r="F15" s="10">
        <f t="shared" si="13"/>
        <v>42735</v>
      </c>
      <c r="G15" s="10">
        <f t="shared" si="14"/>
        <v>35613</v>
      </c>
      <c r="H15" s="10">
        <f t="shared" si="15"/>
        <v>29677</v>
      </c>
      <c r="I15" s="4" t="e">
        <f>#REF!</f>
        <v>#REF!</v>
      </c>
      <c r="J15" s="4" t="str">
        <f t="shared" si="16"/>
        <v>6th</v>
      </c>
      <c r="O15">
        <v>0</v>
      </c>
      <c r="P15">
        <f t="shared" si="17"/>
        <v>0</v>
      </c>
      <c r="Q15">
        <v>2925</v>
      </c>
      <c r="R15" s="2">
        <v>125000000</v>
      </c>
      <c r="S15" s="8" t="s">
        <v>29</v>
      </c>
      <c r="T15" s="8" t="s">
        <v>44</v>
      </c>
    </row>
    <row r="16" spans="1:20" x14ac:dyDescent="0.25">
      <c r="A16" s="4">
        <f t="shared" ref="A16:A22" si="18">N16</f>
        <v>0</v>
      </c>
      <c r="B16" s="4">
        <f t="shared" ref="B16:B22" si="19">Q16</f>
        <v>7575</v>
      </c>
      <c r="C16" s="4">
        <f t="shared" ref="C16:C22" si="20">B16*1.2</f>
        <v>9090</v>
      </c>
      <c r="D16" s="4">
        <f t="shared" ref="D16:D22" si="21">C16*1.2</f>
        <v>10908</v>
      </c>
      <c r="E16" s="14">
        <f t="shared" ref="E16:E22" si="22">R16</f>
        <v>310000000</v>
      </c>
      <c r="F16" s="10">
        <f t="shared" ref="F16:F22" si="23">ROUND((E16/B16),0)</f>
        <v>40924</v>
      </c>
      <c r="G16" s="10">
        <f t="shared" ref="G16:G22" si="24">ROUND((E16/C16),0)</f>
        <v>34103</v>
      </c>
      <c r="H16" s="10">
        <f t="shared" ref="H16:H22" si="25">ROUND((E16/D16),0)</f>
        <v>28420</v>
      </c>
      <c r="I16" s="4" t="e">
        <f>#REF!</f>
        <v>#REF!</v>
      </c>
      <c r="J16" s="4">
        <f t="shared" ref="J16:J22" si="26">S16</f>
        <v>0</v>
      </c>
      <c r="O16">
        <v>0</v>
      </c>
      <c r="P16">
        <f t="shared" ref="P16:P22" si="27">O16/1.2</f>
        <v>0</v>
      </c>
      <c r="Q16">
        <v>7575</v>
      </c>
      <c r="R16" s="2">
        <v>310000000</v>
      </c>
      <c r="S16" s="8"/>
      <c r="T16" s="8"/>
    </row>
    <row r="17" spans="1:24" x14ac:dyDescent="0.25">
      <c r="A17" s="4">
        <f t="shared" si="18"/>
        <v>0</v>
      </c>
      <c r="B17" s="4">
        <f t="shared" si="19"/>
        <v>8333.3333333333339</v>
      </c>
      <c r="C17" s="4">
        <f t="shared" si="20"/>
        <v>10000</v>
      </c>
      <c r="D17" s="4">
        <f t="shared" si="21"/>
        <v>12000</v>
      </c>
      <c r="E17" s="14">
        <f t="shared" si="22"/>
        <v>450000000</v>
      </c>
      <c r="F17" s="10">
        <f t="shared" si="23"/>
        <v>54000</v>
      </c>
      <c r="G17" s="10">
        <f t="shared" si="24"/>
        <v>45000</v>
      </c>
      <c r="H17" s="10">
        <f t="shared" si="25"/>
        <v>37500</v>
      </c>
      <c r="I17" s="4" t="e">
        <f>#REF!</f>
        <v>#REF!</v>
      </c>
      <c r="J17" s="4">
        <f t="shared" si="26"/>
        <v>0</v>
      </c>
      <c r="O17">
        <v>0</v>
      </c>
      <c r="P17">
        <v>10000</v>
      </c>
      <c r="Q17">
        <f>P17/1.2</f>
        <v>8333.3333333333339</v>
      </c>
      <c r="R17" s="2">
        <v>450000000</v>
      </c>
      <c r="S17" s="8"/>
      <c r="T17" s="8"/>
    </row>
    <row r="18" spans="1:24" x14ac:dyDescent="0.25">
      <c r="A18" s="4">
        <f t="shared" si="18"/>
        <v>0</v>
      </c>
      <c r="B18" s="4">
        <f t="shared" si="19"/>
        <v>20000</v>
      </c>
      <c r="C18" s="4">
        <f t="shared" si="20"/>
        <v>24000</v>
      </c>
      <c r="D18" s="4">
        <f t="shared" si="21"/>
        <v>28800</v>
      </c>
      <c r="E18" s="14">
        <f t="shared" si="22"/>
        <v>900000000</v>
      </c>
      <c r="F18" s="22">
        <f t="shared" si="23"/>
        <v>45000</v>
      </c>
      <c r="G18" s="10">
        <f t="shared" si="24"/>
        <v>37500</v>
      </c>
      <c r="H18" s="10">
        <f t="shared" si="25"/>
        <v>31250</v>
      </c>
      <c r="I18" s="4" t="e">
        <f>#REF!</f>
        <v>#REF!</v>
      </c>
      <c r="J18" s="4">
        <f t="shared" si="26"/>
        <v>0</v>
      </c>
      <c r="O18">
        <v>0</v>
      </c>
      <c r="P18">
        <f t="shared" si="27"/>
        <v>0</v>
      </c>
      <c r="Q18">
        <v>20000</v>
      </c>
      <c r="R18" s="2">
        <v>900000000</v>
      </c>
      <c r="S18" s="8"/>
      <c r="T18" s="8"/>
    </row>
    <row r="19" spans="1:24" x14ac:dyDescent="0.25">
      <c r="A19" s="4">
        <f t="shared" si="18"/>
        <v>0</v>
      </c>
      <c r="B19" s="4">
        <f t="shared" si="19"/>
        <v>1030</v>
      </c>
      <c r="C19" s="4">
        <f t="shared" si="20"/>
        <v>1236</v>
      </c>
      <c r="D19" s="4">
        <f t="shared" si="21"/>
        <v>1483.2</v>
      </c>
      <c r="E19" s="14">
        <f t="shared" si="22"/>
        <v>55000000</v>
      </c>
      <c r="F19" s="10">
        <f t="shared" si="23"/>
        <v>53398</v>
      </c>
      <c r="G19" s="10">
        <f t="shared" si="24"/>
        <v>44498</v>
      </c>
      <c r="H19" s="10">
        <f t="shared" si="25"/>
        <v>37082</v>
      </c>
      <c r="I19" s="4" t="e">
        <f>#REF!</f>
        <v>#REF!</v>
      </c>
      <c r="J19" s="4">
        <f t="shared" si="26"/>
        <v>0</v>
      </c>
      <c r="O19">
        <v>0</v>
      </c>
      <c r="P19">
        <f t="shared" si="27"/>
        <v>0</v>
      </c>
      <c r="Q19">
        <v>1030</v>
      </c>
      <c r="R19" s="2">
        <v>55000000</v>
      </c>
      <c r="S19" s="8"/>
      <c r="T19" s="8"/>
    </row>
    <row r="20" spans="1:24" x14ac:dyDescent="0.25">
      <c r="A20" s="4">
        <f t="shared" si="18"/>
        <v>0</v>
      </c>
      <c r="B20" s="4">
        <f t="shared" si="19"/>
        <v>1080</v>
      </c>
      <c r="C20" s="4">
        <f t="shared" si="20"/>
        <v>1296</v>
      </c>
      <c r="D20" s="4">
        <f t="shared" si="21"/>
        <v>1555.2</v>
      </c>
      <c r="E20" s="14">
        <f t="shared" si="22"/>
        <v>50000000</v>
      </c>
      <c r="F20" s="22">
        <f t="shared" si="23"/>
        <v>46296</v>
      </c>
      <c r="G20" s="10">
        <f t="shared" si="24"/>
        <v>38580</v>
      </c>
      <c r="H20" s="10">
        <f t="shared" si="25"/>
        <v>32150</v>
      </c>
      <c r="I20" s="4" t="e">
        <f>#REF!</f>
        <v>#REF!</v>
      </c>
      <c r="J20" s="4">
        <f t="shared" si="26"/>
        <v>0</v>
      </c>
      <c r="O20">
        <v>0</v>
      </c>
      <c r="P20">
        <f t="shared" si="27"/>
        <v>0</v>
      </c>
      <c r="Q20">
        <v>1080</v>
      </c>
      <c r="R20" s="2">
        <v>50000000</v>
      </c>
      <c r="S20" s="8"/>
      <c r="T20" s="8"/>
    </row>
    <row r="21" spans="1:24" x14ac:dyDescent="0.25">
      <c r="A21" s="4">
        <f t="shared" si="18"/>
        <v>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14">
        <f t="shared" si="22"/>
        <v>0</v>
      </c>
      <c r="F21" s="10" t="e">
        <f t="shared" si="23"/>
        <v>#DIV/0!</v>
      </c>
      <c r="G21" s="10" t="e">
        <f t="shared" si="24"/>
        <v>#DIV/0!</v>
      </c>
      <c r="H21" s="10" t="e">
        <f t="shared" si="25"/>
        <v>#DIV/0!</v>
      </c>
      <c r="I21" s="4" t="e">
        <f>#REF!</f>
        <v>#REF!</v>
      </c>
      <c r="J21" s="4">
        <f t="shared" si="26"/>
        <v>0</v>
      </c>
      <c r="O21">
        <v>0</v>
      </c>
      <c r="P21">
        <f t="shared" si="27"/>
        <v>0</v>
      </c>
      <c r="Q21">
        <f t="shared" ref="Q21:Q22" si="28">P21/1.2</f>
        <v>0</v>
      </c>
      <c r="R21" s="2">
        <v>0</v>
      </c>
      <c r="S21" s="8"/>
      <c r="T21" s="8"/>
    </row>
    <row r="22" spans="1:24" x14ac:dyDescent="0.25">
      <c r="A22" s="4">
        <f t="shared" si="18"/>
        <v>0</v>
      </c>
      <c r="B22" s="4">
        <f t="shared" si="19"/>
        <v>0</v>
      </c>
      <c r="C22" s="4">
        <f t="shared" si="20"/>
        <v>0</v>
      </c>
      <c r="D22" s="4">
        <f t="shared" si="21"/>
        <v>0</v>
      </c>
      <c r="E22" s="14">
        <f t="shared" si="22"/>
        <v>0</v>
      </c>
      <c r="F22" s="10" t="e">
        <f t="shared" si="23"/>
        <v>#DIV/0!</v>
      </c>
      <c r="G22" s="10" t="e">
        <f t="shared" si="24"/>
        <v>#DIV/0!</v>
      </c>
      <c r="H22" s="10" t="e">
        <f t="shared" si="25"/>
        <v>#DIV/0!</v>
      </c>
      <c r="I22" s="4" t="e">
        <f>#REF!</f>
        <v>#REF!</v>
      </c>
      <c r="J22" s="4">
        <f t="shared" si="26"/>
        <v>0</v>
      </c>
      <c r="O22">
        <v>0</v>
      </c>
      <c r="P22">
        <f t="shared" si="27"/>
        <v>0</v>
      </c>
      <c r="Q22">
        <f t="shared" si="28"/>
        <v>0</v>
      </c>
      <c r="R22" s="2">
        <v>0</v>
      </c>
      <c r="S22" s="8"/>
      <c r="T22" s="8"/>
    </row>
    <row r="23" spans="1:24" x14ac:dyDescent="0.25">
      <c r="A23" s="4"/>
      <c r="B23" s="4"/>
      <c r="C23" s="4"/>
      <c r="D23" s="4"/>
      <c r="E23" s="14"/>
      <c r="F23" s="10"/>
      <c r="G23" s="10"/>
      <c r="H23" s="10"/>
      <c r="I23" s="4"/>
      <c r="J23" s="4"/>
      <c r="R23" s="2"/>
      <c r="S23" s="8"/>
      <c r="T23" s="8"/>
    </row>
    <row r="24" spans="1:24" x14ac:dyDescent="0.25">
      <c r="E24" s="8"/>
      <c r="F24" s="8" t="s">
        <v>24</v>
      </c>
      <c r="G24" s="8"/>
      <c r="H24" s="8"/>
    </row>
    <row r="25" spans="1:24" x14ac:dyDescent="0.25">
      <c r="E25" s="8"/>
      <c r="F25" s="8" t="s">
        <v>13</v>
      </c>
      <c r="G25" s="8" t="s">
        <v>14</v>
      </c>
      <c r="H25" s="8" t="s">
        <v>15</v>
      </c>
      <c r="I25" t="s">
        <v>18</v>
      </c>
      <c r="J25" t="s">
        <v>19</v>
      </c>
      <c r="O25" t="s">
        <v>25</v>
      </c>
      <c r="P25" t="s">
        <v>26</v>
      </c>
      <c r="Q25" t="s">
        <v>27</v>
      </c>
      <c r="R25" t="s">
        <v>28</v>
      </c>
    </row>
    <row r="26" spans="1:24" x14ac:dyDescent="0.25">
      <c r="E26" s="8"/>
      <c r="F26" s="8" t="s">
        <v>23</v>
      </c>
      <c r="G26" s="8" t="s">
        <v>17</v>
      </c>
      <c r="H26" s="18">
        <v>53105333</v>
      </c>
      <c r="I26" s="15">
        <v>3838</v>
      </c>
      <c r="J26" s="15">
        <v>6</v>
      </c>
      <c r="K26" s="15"/>
      <c r="L26" s="15"/>
      <c r="M26" s="15"/>
      <c r="N26" s="15"/>
      <c r="O26" s="15">
        <v>40000</v>
      </c>
      <c r="P26" s="15">
        <f>O26*I26</f>
        <v>153520000</v>
      </c>
      <c r="Q26" s="15">
        <f>J26*1200000</f>
        <v>7200000</v>
      </c>
      <c r="R26" s="15">
        <f>Q26+P26</f>
        <v>160720000</v>
      </c>
    </row>
    <row r="27" spans="1:24" x14ac:dyDescent="0.25">
      <c r="E27" s="8"/>
      <c r="F27" s="8" t="s">
        <v>22</v>
      </c>
      <c r="G27" s="19" t="s">
        <v>17</v>
      </c>
      <c r="H27" s="18">
        <v>81815421</v>
      </c>
      <c r="I27" s="15">
        <v>5880</v>
      </c>
      <c r="J27" s="15">
        <v>6</v>
      </c>
      <c r="K27" s="15"/>
      <c r="L27" s="15"/>
      <c r="M27" s="15"/>
      <c r="N27" s="15"/>
      <c r="O27" s="15">
        <f>O26</f>
        <v>40000</v>
      </c>
      <c r="P27" s="15">
        <f t="shared" ref="P27:P30" si="29">O27*I27</f>
        <v>235200000</v>
      </c>
      <c r="Q27" s="15">
        <f t="shared" ref="Q27:Q30" si="30">J27*1200000</f>
        <v>7200000</v>
      </c>
      <c r="R27" s="15">
        <f t="shared" ref="R27:R30" si="31">Q27+P27</f>
        <v>242400000</v>
      </c>
      <c r="T27" s="11"/>
      <c r="U27" s="11"/>
      <c r="V27" s="11"/>
      <c r="W27" s="11"/>
      <c r="X27" s="11"/>
    </row>
    <row r="28" spans="1:24" x14ac:dyDescent="0.25">
      <c r="F28" s="7" t="s">
        <v>20</v>
      </c>
      <c r="G28" t="s">
        <v>17</v>
      </c>
      <c r="H28" s="15">
        <v>55463200</v>
      </c>
      <c r="I28" s="15">
        <v>3986</v>
      </c>
      <c r="J28" s="15">
        <v>3</v>
      </c>
      <c r="K28" s="15"/>
      <c r="L28" s="15"/>
      <c r="M28" s="15"/>
      <c r="N28" s="15"/>
      <c r="O28" s="15">
        <f>O26</f>
        <v>40000</v>
      </c>
      <c r="P28" s="15">
        <f t="shared" si="29"/>
        <v>159440000</v>
      </c>
      <c r="Q28" s="15">
        <f t="shared" si="30"/>
        <v>3600000</v>
      </c>
      <c r="R28" s="15">
        <f t="shared" si="31"/>
        <v>163040000</v>
      </c>
      <c r="T28" s="13"/>
      <c r="U28" s="13"/>
      <c r="V28" s="11"/>
      <c r="W28" s="11"/>
      <c r="X28" s="11"/>
    </row>
    <row r="29" spans="1:24" x14ac:dyDescent="0.25">
      <c r="F29" s="7" t="s">
        <v>21</v>
      </c>
      <c r="G29" t="s">
        <v>17</v>
      </c>
      <c r="H29" s="15">
        <v>61214515</v>
      </c>
      <c r="I29" s="15">
        <v>4400</v>
      </c>
      <c r="J29" s="15">
        <v>3</v>
      </c>
      <c r="K29" s="15"/>
      <c r="L29" s="15"/>
      <c r="M29" s="15"/>
      <c r="N29" s="15"/>
      <c r="O29" s="15">
        <f>O26</f>
        <v>40000</v>
      </c>
      <c r="P29" s="15">
        <f t="shared" si="29"/>
        <v>176000000</v>
      </c>
      <c r="Q29" s="15">
        <f t="shared" si="30"/>
        <v>3600000</v>
      </c>
      <c r="R29" s="15">
        <f t="shared" si="31"/>
        <v>179600000</v>
      </c>
      <c r="T29" s="11"/>
      <c r="U29" s="11"/>
      <c r="V29" s="11"/>
      <c r="W29" s="11"/>
      <c r="X29" s="11"/>
    </row>
    <row r="30" spans="1:24" x14ac:dyDescent="0.25">
      <c r="F30" s="7" t="s">
        <v>16</v>
      </c>
      <c r="G30" t="s">
        <v>17</v>
      </c>
      <c r="H30" s="15">
        <v>82486354</v>
      </c>
      <c r="I30" s="15">
        <v>5928</v>
      </c>
      <c r="J30" s="15">
        <v>3</v>
      </c>
      <c r="K30" s="15"/>
      <c r="L30" s="15"/>
      <c r="M30" s="15"/>
      <c r="N30" s="15"/>
      <c r="O30" s="15">
        <f>O26</f>
        <v>40000</v>
      </c>
      <c r="P30" s="15">
        <f t="shared" si="29"/>
        <v>237120000</v>
      </c>
      <c r="Q30" s="15">
        <f t="shared" si="30"/>
        <v>3600000</v>
      </c>
      <c r="R30" s="15">
        <f t="shared" si="31"/>
        <v>240720000</v>
      </c>
      <c r="T30" s="11"/>
      <c r="U30" s="11"/>
      <c r="V30" s="11"/>
      <c r="W30" s="11"/>
      <c r="X30" s="11"/>
    </row>
    <row r="31" spans="1:24" x14ac:dyDescent="0.25">
      <c r="I31" s="21">
        <f>SUM(I26:I30)</f>
        <v>24032</v>
      </c>
      <c r="P31" s="16"/>
      <c r="Q31" s="16"/>
      <c r="R31" s="17">
        <f>SUM(R26:R30)</f>
        <v>986480000</v>
      </c>
      <c r="T31" s="12"/>
      <c r="U31" s="12"/>
      <c r="V31" s="11"/>
      <c r="W31" s="11"/>
      <c r="X31" s="11"/>
    </row>
    <row r="32" spans="1:24" x14ac:dyDescent="0.25">
      <c r="I32" s="20"/>
      <c r="P32" s="16"/>
      <c r="Q32" s="16"/>
      <c r="R32" s="17"/>
      <c r="T32" s="12"/>
      <c r="U32" s="12"/>
      <c r="V32" s="11"/>
      <c r="W32" s="11"/>
      <c r="X32" s="11"/>
    </row>
    <row r="33" spans="6:24" x14ac:dyDescent="0.25">
      <c r="I33" s="20"/>
      <c r="P33" s="16"/>
      <c r="Q33" s="16"/>
      <c r="R33" s="17"/>
      <c r="T33" s="12"/>
      <c r="U33" s="12"/>
      <c r="V33" s="11"/>
      <c r="W33" s="11"/>
      <c r="X33" s="11"/>
    </row>
    <row r="34" spans="6:24" x14ac:dyDescent="0.25">
      <c r="I34" s="20"/>
      <c r="P34" s="16"/>
      <c r="Q34" s="16"/>
      <c r="R34" s="17"/>
      <c r="T34" s="12"/>
      <c r="U34" s="12"/>
      <c r="V34" s="11"/>
      <c r="W34" s="11"/>
      <c r="X34" s="11"/>
    </row>
    <row r="35" spans="6:24" x14ac:dyDescent="0.25">
      <c r="F35" s="7" t="s">
        <v>36</v>
      </c>
      <c r="I35" s="20"/>
      <c r="P35" s="16"/>
      <c r="Q35" s="16"/>
      <c r="R35" s="17"/>
      <c r="T35" s="12"/>
      <c r="U35" s="12"/>
      <c r="V35" s="11"/>
      <c r="W35" s="11"/>
      <c r="X35" s="11"/>
    </row>
    <row r="36" spans="6:24" x14ac:dyDescent="0.25">
      <c r="F36" s="7" t="s">
        <v>34</v>
      </c>
      <c r="P36" s="11"/>
      <c r="Q36" s="11"/>
      <c r="R36" s="11"/>
      <c r="T36" s="11"/>
      <c r="U36" s="11"/>
      <c r="V36" s="11"/>
      <c r="W36" s="11"/>
      <c r="X36" s="11"/>
    </row>
    <row r="37" spans="6:24" x14ac:dyDescent="0.25">
      <c r="F37" s="7" t="s">
        <v>32</v>
      </c>
      <c r="P37" s="11"/>
      <c r="Q37" s="11"/>
      <c r="R37" s="11"/>
      <c r="T37" s="11"/>
      <c r="U37" s="11"/>
      <c r="V37" s="11"/>
      <c r="W37" s="11"/>
      <c r="X37" s="11"/>
    </row>
    <row r="38" spans="6:24" x14ac:dyDescent="0.25">
      <c r="F38" s="7" t="s">
        <v>18</v>
      </c>
      <c r="G38">
        <v>24032</v>
      </c>
      <c r="P38" s="11"/>
      <c r="Q38" s="11"/>
      <c r="R38" s="11"/>
      <c r="T38" s="11"/>
      <c r="U38" s="11"/>
      <c r="V38" s="11"/>
      <c r="W38" s="11"/>
      <c r="X38" s="11"/>
    </row>
    <row r="39" spans="6:24" x14ac:dyDescent="0.25">
      <c r="F39" s="7" t="s">
        <v>33</v>
      </c>
      <c r="G39">
        <v>35998</v>
      </c>
      <c r="P39" s="11"/>
      <c r="Q39" s="11"/>
      <c r="R39" s="11"/>
      <c r="S39" s="6"/>
      <c r="T39" s="11"/>
      <c r="U39" s="11"/>
      <c r="V39" s="11"/>
      <c r="W39" s="11"/>
      <c r="X39" s="11"/>
    </row>
    <row r="40" spans="6:24" x14ac:dyDescent="0.25">
      <c r="F40" s="7" t="s">
        <v>35</v>
      </c>
      <c r="P40" s="11"/>
      <c r="Q40" s="11"/>
      <c r="R40" s="11"/>
      <c r="S40" s="6"/>
      <c r="T40" s="11"/>
      <c r="U40" s="11"/>
      <c r="V40" s="11"/>
      <c r="W40" s="11"/>
      <c r="X40" s="11"/>
    </row>
    <row r="41" spans="6:24" x14ac:dyDescent="0.25">
      <c r="Q41" s="11"/>
      <c r="R41" s="11"/>
    </row>
    <row r="42" spans="6:24" x14ac:dyDescent="0.25">
      <c r="Q42" s="11"/>
      <c r="R42" s="11"/>
      <c r="T42" s="6"/>
    </row>
    <row r="43" spans="6:24" x14ac:dyDescent="0.25">
      <c r="P43" s="11"/>
      <c r="Q43" s="11"/>
      <c r="R43" s="11"/>
      <c r="S43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E4DEF-5924-410F-B5EC-F761A15CE0E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E3BAB5-0607-4298-B29D-AB172FC7C9EE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B2" sqref="B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2" sqref="G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EFF61-0B3B-4ABF-B5AE-4CD8861B249E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3E54B-DD41-4F87-AAA2-03D4FE9E7D06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598DC-8028-48F9-8D4A-BFE801E041F9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0EE01-0367-4B05-B48B-9A586150194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8E080-E865-4C20-B63D-736D49F50A6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F1990-CD62-4887-8F65-9A94E3E8469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A2CCB-8CE0-4C45-9652-18E9E84545C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20-20</vt:lpstr>
      <vt:lpstr>Sheet19</vt:lpstr>
      <vt:lpstr>Sheet20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Sheet17</vt:lpstr>
      <vt:lpstr>Sheet18</vt:lpstr>
      <vt:lpstr>Sheet21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2024-09-20T12:22:36Z</dcterms:modified>
</cp:coreProperties>
</file>