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BE7AB18-FDF4-41E0-BBB3-57A52BD8035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84" i="1" l="1"/>
  <c r="I23" i="1"/>
  <c r="I7" i="1"/>
  <c r="I8" i="1" s="1"/>
  <c r="I6" i="1"/>
  <c r="I5" i="1"/>
  <c r="I14" i="1" s="1"/>
  <c r="I10" i="1" l="1"/>
  <c r="I11" i="1" s="1"/>
  <c r="I12" i="1" s="1"/>
  <c r="I13" i="1" s="1"/>
  <c r="I16" i="1" s="1"/>
  <c r="I19" i="1" s="1"/>
  <c r="I20" i="1" l="1"/>
  <c r="I25" i="1"/>
  <c r="I21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l="1"/>
  <c r="C25" i="1" s="1"/>
  <c r="C20" i="1" l="1"/>
  <c r="C21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<sst xmlns="http://schemas.openxmlformats.org/spreadsheetml/2006/main" count="23" uniqueCount="22">
  <si>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</si>
  <si>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</si>
  <si>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</si>
  <si>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</si>
  <si>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</si>
  <si>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</si>
  <si>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</si>
  <si>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</si>
  <si>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</si>
  <si>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</si>
  <si>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</si>
  <si>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</si>
  <si>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</si>
  <si>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</si>
  <si>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</si>
  <si>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</si>
  <si>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</si>
  <si>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</si>
  <si>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</si>
  <si>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</si>
  <si>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BOM\Goregaon (W)\Paras Kamlakar Nasare</t>
  </si>
  <si>
    <t>including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</si>
</sst>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9" max="9" width="17.140625" style="21" customWidth="1"/>
    <col min="10" max="10" width="13.425781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18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19"/>
      <c r="J2" s="5"/>
      <c r="K2" s="5"/>
      <c r="L2" s="6"/>
    </row>
    <row r="3" spans="1:12" x14ac:dyDescent="0.25">
      <c r="A3" s="4" t="s">
        <v>0</v>
      </c>
      <c r="B3" s="7"/>
      <c r="C3" s="35">
        <v>21300</v>
      </c>
      <c r="D3" s="40" t="s">
        <v>17</v>
      </c>
      <c r="E3" s="5"/>
      <c r="F3" s="5"/>
      <c r="G3" s="5"/>
      <c r="H3" s="5"/>
      <c r="I3" s="35">
        <v>21000</v>
      </c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35">
        <v>3000</v>
      </c>
      <c r="J4" s="5"/>
      <c r="K4" s="5"/>
      <c r="L4" s="6"/>
    </row>
    <row r="5" spans="1:12" x14ac:dyDescent="0.25">
      <c r="A5" s="4" t="s">
        <v>2</v>
      </c>
      <c r="B5" s="7"/>
      <c r="C5" s="35">
        <f>C3-C4</f>
        <v>18300</v>
      </c>
      <c r="D5" s="29"/>
      <c r="E5" s="5"/>
      <c r="F5" s="5"/>
      <c r="G5" s="5"/>
      <c r="H5" s="5"/>
      <c r="I5" s="35">
        <f>I3-I4</f>
        <v>18000</v>
      </c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35">
        <f>I4</f>
        <v>3000</v>
      </c>
      <c r="J6" s="5"/>
      <c r="K6" s="5"/>
      <c r="L6" s="6"/>
    </row>
    <row r="7" spans="1:12" x14ac:dyDescent="0.25">
      <c r="A7" s="4" t="s">
        <v>4</v>
      </c>
      <c r="B7" s="9"/>
      <c r="C7" s="36">
        <f>D7-D8</f>
        <v>5</v>
      </c>
      <c r="D7" s="43">
        <v>2024</v>
      </c>
      <c r="E7" s="5"/>
      <c r="F7" s="5"/>
      <c r="G7" s="5"/>
      <c r="H7" s="5"/>
      <c r="I7" s="36">
        <f>J7-J8</f>
        <v>0</v>
      </c>
      <c r="J7" s="5"/>
      <c r="K7" s="5"/>
      <c r="L7" s="6"/>
    </row>
    <row r="8" spans="1:12" x14ac:dyDescent="0.25">
      <c r="A8" s="4" t="s">
        <v>5</v>
      </c>
      <c r="B8" s="9"/>
      <c r="C8" s="36">
        <f>C9-C7</f>
        <v>55</v>
      </c>
      <c r="D8" s="30">
        <v>2019</v>
      </c>
      <c r="E8" s="5" t="s">
        <v>19</v>
      </c>
      <c r="F8" s="5"/>
      <c r="G8" s="5"/>
      <c r="H8" s="5"/>
      <c r="I8" s="36">
        <f>I9-I7</f>
        <v>60</v>
      </c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36">
        <v>60</v>
      </c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7.5</v>
      </c>
      <c r="D10" s="30"/>
      <c r="E10" s="5"/>
      <c r="F10" s="5"/>
      <c r="G10" s="5"/>
      <c r="H10" s="5"/>
      <c r="I10" s="36">
        <f>90*I7/I9</f>
        <v>0</v>
      </c>
      <c r="J10" s="5"/>
      <c r="K10" s="5"/>
      <c r="L10" s="6"/>
    </row>
    <row r="11" spans="1:12" x14ac:dyDescent="0.25">
      <c r="A11" s="4"/>
      <c r="B11" s="10"/>
      <c r="C11" s="37">
        <f>C10%</f>
        <v>7.4999999999999997E-2</v>
      </c>
      <c r="D11" s="31"/>
      <c r="E11" s="5"/>
      <c r="F11" s="5"/>
      <c r="G11" s="5"/>
      <c r="H11" s="5"/>
      <c r="I11" s="37">
        <f>I10%</f>
        <v>0</v>
      </c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225</v>
      </c>
      <c r="D12" s="29"/>
      <c r="E12" s="5"/>
      <c r="F12" s="5"/>
      <c r="G12" s="5"/>
      <c r="H12" s="5"/>
      <c r="I12" s="35">
        <f>I6*I11</f>
        <v>0</v>
      </c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2775</v>
      </c>
      <c r="D13" s="29"/>
      <c r="E13" s="5"/>
      <c r="F13" s="5"/>
      <c r="G13" s="5"/>
      <c r="H13" s="5"/>
      <c r="I13" s="35">
        <f>I6-I12</f>
        <v>3000</v>
      </c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18300</v>
      </c>
      <c r="D14" s="29"/>
      <c r="E14" s="5"/>
      <c r="F14" s="5"/>
      <c r="G14" s="5"/>
      <c r="H14" s="5"/>
      <c r="I14" s="35">
        <f>I5</f>
        <v>18000</v>
      </c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3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21075</v>
      </c>
      <c r="D16" s="29" t="s">
        <v>21</v>
      </c>
      <c r="E16" s="5"/>
      <c r="F16" s="5"/>
      <c r="G16" s="5"/>
      <c r="H16" s="5"/>
      <c r="I16" s="40">
        <f>I14+I13</f>
        <v>21000</v>
      </c>
      <c r="J16" s="12"/>
      <c r="K16" s="5"/>
      <c r="L16" s="6"/>
    </row>
    <row r="17" spans="1:12" x14ac:dyDescent="0.25">
      <c r="B17" s="9"/>
      <c r="C17" s="36"/>
      <c r="D17" s="30"/>
      <c r="I17" s="36"/>
      <c r="J17" s="5"/>
      <c r="K17" s="5"/>
      <c r="L17" s="6"/>
    </row>
    <row r="18" spans="1:12" x14ac:dyDescent="0.25">
      <c r="A18" s="41" t="s">
        <v>18</v>
      </c>
      <c r="B18" s="42"/>
      <c r="C18" s="43">
        <v>387</v>
      </c>
      <c r="D18" s="30"/>
      <c r="I18" s="43">
        <v>387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8156025</v>
      </c>
      <c r="D19" s="45"/>
      <c r="I19" s="38">
        <f>I16*I18+J20</f>
        <v>8127000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7748223.75</v>
      </c>
      <c r="D20" s="49"/>
      <c r="E20" s="50"/>
      <c r="I20" s="20">
        <f>I19*0.95</f>
        <v>7720650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6524820</v>
      </c>
      <c r="D21" s="32"/>
      <c r="E21" s="51"/>
      <c r="I21" s="20">
        <f>I19*0.8</f>
        <v>6501600</v>
      </c>
      <c r="J21" s="5"/>
      <c r="K21" s="5"/>
      <c r="L21" s="6"/>
    </row>
    <row r="22" spans="1:12" x14ac:dyDescent="0.25">
      <c r="A22" s="4"/>
      <c r="B22" s="5"/>
      <c r="C22" s="19"/>
      <c r="D22" s="30"/>
      <c r="I22" s="19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1161000</v>
      </c>
      <c r="D23" s="33"/>
      <c r="I23" s="39">
        <f>I4*I18</f>
        <v>1161000</v>
      </c>
      <c r="J23" s="5"/>
      <c r="K23" s="5"/>
    </row>
    <row r="24" spans="1:12" x14ac:dyDescent="0.25">
      <c r="A24" s="23" t="s">
        <v>10</v>
      </c>
      <c r="C24" s="19"/>
      <c r="I24" s="19"/>
      <c r="J24" s="5"/>
      <c r="K24" s="5"/>
    </row>
    <row r="25" spans="1:12" x14ac:dyDescent="0.25">
      <c r="A25" s="25" t="s">
        <v>11</v>
      </c>
      <c r="B25" s="21"/>
      <c r="C25" s="20">
        <f>C19*0.03/12</f>
        <v>20390.0625</v>
      </c>
      <c r="D25" s="34"/>
      <c r="E25" s="47"/>
      <c r="I25" s="20">
        <f>I19*0.03/12</f>
        <v>20317.5</v>
      </c>
      <c r="J25" s="5"/>
      <c r="K25" s="5"/>
    </row>
    <row r="26" spans="1:12" x14ac:dyDescent="0.25">
      <c r="A26" s="5"/>
      <c r="B26" s="5"/>
      <c r="C26" s="20"/>
      <c r="D26" s="32"/>
      <c r="I26" s="20"/>
      <c r="J26" s="5"/>
    </row>
    <row r="27" spans="1:12" x14ac:dyDescent="0.25">
      <c r="A27" s="48" t="s">
        <v>20</v>
      </c>
      <c r="B27" s="5"/>
      <c r="C27" s="34"/>
      <c r="D27" s="34"/>
      <c r="E27" s="17"/>
      <c r="F27" s="17"/>
      <c r="G27" s="5"/>
      <c r="H27" s="5"/>
      <c r="I27" s="34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26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26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26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26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24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24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24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24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19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19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19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19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19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19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19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19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19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19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19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19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19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19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19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19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19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19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19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19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19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19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19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19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19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19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19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19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19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19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19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19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19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19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19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19">
        <f>I83*I82</f>
        <v>0</v>
      </c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19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19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19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19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19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19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19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19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19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19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19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19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19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19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19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19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19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19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19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19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19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19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19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19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19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19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19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19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19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19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19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19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19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19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19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19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19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19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19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19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19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19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19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19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19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19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19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19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19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19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19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19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19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19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19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19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19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19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19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19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19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19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19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19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19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19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19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19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19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19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19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19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19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2024-08-26T10:02:18Z</dcterms:modified>
</cp:coreProperties>
</file>