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Umesh Laxman Shivtare - SBI\"/>
    </mc:Choice>
  </mc:AlternateContent>
  <xr:revisionPtr revIDLastSave="0" documentId="13_ncr:1_{6309C12B-6CB2-424D-93F6-8D3253A8165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2" i="14" l="1"/>
  <c r="O42" i="14"/>
  <c r="O38" i="13"/>
  <c r="N38" i="13"/>
  <c r="G39" i="4"/>
  <c r="G38" i="4"/>
  <c r="G40" i="4" s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Y46" i="4" s="1"/>
  <c r="W47" i="4" l="1"/>
  <c r="W51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<sst xmlns="http://schemas.openxmlformats.org/spreadsheetml/2006/main" count="51" uniqueCount="44">
  <si>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</si>
  <si>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</si>
  <si>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</si>
  <si>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</si>
  <si>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</si>
  <si>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</si>
  <si>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</si>
  <si>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</si>
  <si>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</si>
  <si>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</si>
  <si>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</si>
  <si>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</si>
  <si>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</si>
  <si>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</si>
  <si>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</si>
  <si>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</si>
  <si>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</si>
  <si>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</si>
  <si>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</si>
  <si>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</si>
  <si>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</si>
  <si>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</si>
  <si>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</si>
  <si>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</si>
  <si>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</si>
  <si>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</si>
  <si>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</si>
  <si>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</si>
  <si>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</si>
  <si>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</si>
  <si>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</si>
  <si>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</si>
  <si>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</si>
  <si>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</si>
  <si>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</si>
  <si>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</si>
  <si>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</si>
  <si>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</si>
  <si>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</si>
  <si>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Rera Certificate</t>
  </si>
  <si>
    <t>Agree CA</t>
  </si>
  <si>
    <t>Balcony</t>
  </si>
  <si>
    <t>Approx</t>
  </si>
  <si>
    <t>State Bank Of India ( RACPC Kalyan ) - Umesh Laxman Shivtare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</si>
</sst>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542245</xdr:colOff>
      <xdr:row>6</xdr:row>
      <xdr:rowOff>85725</xdr:rowOff>
    </xdr:from>
    <xdr:to>
      <xdr:col>27</xdr:col>
      <xdr:colOff>583563</xdr:colOff>
      <xdr:row>31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F5891-B826-4A9B-9916-DCE8ACD6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1445" y="1228725"/>
          <a:ext cx="15281318" cy="471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466724</xdr:colOff>
      <xdr:row>9</xdr:row>
      <xdr:rowOff>152400</xdr:rowOff>
    </xdr:from>
    <xdr:to>
      <xdr:col>26</xdr:col>
      <xdr:colOff>59691</xdr:colOff>
      <xdr:row>33</xdr:row>
      <xdr:rowOff>140507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14EFF-F2F1-47AB-9D7E-15D7330DE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4" y="1866900"/>
          <a:ext cx="14223367" cy="4560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401382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BA78DA-C7C0-4A32-9B93-BEEFF33E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4538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50</xdr:row>
      <xdr:rowOff>67941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EFAA0-4BAD-4994-8FE6-A7CF9126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325257</xdr:colOff>
      <xdr:row>54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3C305-5D39-4B40-A03F-2CF9736A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078857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401382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F78AC5-C87C-477D-9077-BAACD516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45382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40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390451-D4F2-406F-B245-D812333F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22" zoomScaleNormal="100" workbookViewId="0">
      <selection activeCell="Q42" sqref="Q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407</v>
      </c>
      <c r="C3" s="41">
        <f>B3*1.2</f>
        <v>488.4</v>
      </c>
      <c r="D3" s="41">
        <f t="shared" ref="D3:D14" si="2">C3*1.2</f>
        <v>586.07999999999993</v>
      </c>
      <c r="E3" s="42">
        <f t="shared" ref="E3:E14" si="3">R3</f>
        <v>3973498</v>
      </c>
      <c r="F3" s="41">
        <f t="shared" ref="F3:F14" si="4">ROUND((E3/B3),0)</f>
        <v>9763</v>
      </c>
      <c r="G3" s="41">
        <f t="shared" ref="G3:G14" si="5">ROUND((E3/C3),0)</f>
        <v>8136</v>
      </c>
      <c r="H3" s="41">
        <f t="shared" ref="H3:H14" si="6">ROUND((E3/D3),0)</f>
        <v>6780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407</v>
      </c>
      <c r="R3" s="44">
        <v>3973498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395</v>
      </c>
      <c r="C4" s="41">
        <f t="shared" ref="C4:C9" si="11">B4*1.2</f>
        <v>474</v>
      </c>
      <c r="D4" s="41">
        <f t="shared" ref="D4:D9" si="12">C4*1.2</f>
        <v>568.79999999999995</v>
      </c>
      <c r="E4" s="42">
        <f t="shared" ref="E4:E9" si="13">R4</f>
        <v>3887941</v>
      </c>
      <c r="F4" s="41">
        <f t="shared" ref="F4:F9" si="14">ROUND((E4/B4),0)</f>
        <v>9843</v>
      </c>
      <c r="G4" s="41">
        <f t="shared" ref="G4:G9" si="15">ROUND((E4/C4),0)</f>
        <v>8202</v>
      </c>
      <c r="H4" s="41">
        <f t="shared" ref="H4:H9" si="16">ROUND((E4/D4),0)</f>
        <v>6835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395</v>
      </c>
      <c r="R4" s="44">
        <v>3887941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36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x14ac:dyDescent="0.25">
      <c r="A16" s="4">
        <f t="shared" ref="A16:A28" si="32">N16</f>
        <v>0</v>
      </c>
      <c r="B16" s="4">
        <f t="shared" ref="B16:B28" si="33">Q16</f>
        <v>398</v>
      </c>
      <c r="C16" s="4">
        <f>B16*1.2</f>
        <v>477.59999999999997</v>
      </c>
      <c r="D16" s="4">
        <f t="shared" ref="D16:D28" si="34">C16*1.2</f>
        <v>573.11999999999989</v>
      </c>
      <c r="E16" s="5">
        <f t="shared" ref="E16:E28" si="35">R16</f>
        <v>3990000</v>
      </c>
      <c r="F16" s="9">
        <f t="shared" ref="F16:F28" si="36">ROUND((E16/B16),0)</f>
        <v>10025</v>
      </c>
      <c r="G16" s="9">
        <f t="shared" ref="G16:G28" si="37">ROUND((E16/C16),0)</f>
        <v>8354</v>
      </c>
      <c r="H16" s="9">
        <f t="shared" ref="H16:H28" si="38">ROUND((E16/D16),0)</f>
        <v>6962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398</v>
      </c>
      <c r="R16" s="2">
        <v>3990000</v>
      </c>
    </row>
    <row r="17" spans="1:25" s="43" customFormat="1" x14ac:dyDescent="0.25">
      <c r="A17" s="41">
        <f t="shared" si="32"/>
        <v>0</v>
      </c>
      <c r="B17" s="41">
        <f t="shared" si="33"/>
        <v>395</v>
      </c>
      <c r="C17" s="41">
        <f t="shared" ref="C17:C28" si="41">B17*1.2</f>
        <v>474</v>
      </c>
      <c r="D17" s="41">
        <f t="shared" si="34"/>
        <v>568.79999999999995</v>
      </c>
      <c r="E17" s="42">
        <f t="shared" si="35"/>
        <v>4700000</v>
      </c>
      <c r="F17" s="41">
        <f t="shared" si="36"/>
        <v>11899</v>
      </c>
      <c r="G17" s="41">
        <f t="shared" si="37"/>
        <v>9916</v>
      </c>
      <c r="H17" s="41">
        <f t="shared" si="38"/>
        <v>8263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395</v>
      </c>
      <c r="R17" s="44">
        <v>4700000</v>
      </c>
    </row>
    <row r="18" spans="1:25" s="45" customFormat="1" x14ac:dyDescent="0.25">
      <c r="A18" s="9">
        <f t="shared" si="32"/>
        <v>0</v>
      </c>
      <c r="B18" s="9">
        <f t="shared" si="33"/>
        <v>395</v>
      </c>
      <c r="C18" s="9">
        <f t="shared" si="41"/>
        <v>474</v>
      </c>
      <c r="D18" s="9">
        <f t="shared" si="34"/>
        <v>568.79999999999995</v>
      </c>
      <c r="E18" s="46">
        <f t="shared" si="35"/>
        <v>5200000</v>
      </c>
      <c r="F18" s="9">
        <f t="shared" si="36"/>
        <v>13165</v>
      </c>
      <c r="G18" s="9">
        <f t="shared" si="37"/>
        <v>10970</v>
      </c>
      <c r="H18" s="9">
        <f t="shared" si="38"/>
        <v>9142</v>
      </c>
      <c r="I18" s="9" t="e">
        <f>#REF!</f>
        <v>#REF!</v>
      </c>
      <c r="J18" s="9">
        <f t="shared" si="39"/>
        <v>0</v>
      </c>
      <c r="O18" s="45">
        <v>0</v>
      </c>
      <c r="P18" s="45">
        <f t="shared" si="40"/>
        <v>0</v>
      </c>
      <c r="Q18" s="45">
        <v>395</v>
      </c>
      <c r="R18" s="47">
        <v>5200000</v>
      </c>
    </row>
    <row r="19" spans="1:25" x14ac:dyDescent="0.25">
      <c r="A19" s="4">
        <f t="shared" si="32"/>
        <v>0</v>
      </c>
      <c r="B19" s="4">
        <f t="shared" si="33"/>
        <v>453</v>
      </c>
      <c r="C19" s="4">
        <f t="shared" si="41"/>
        <v>543.6</v>
      </c>
      <c r="D19" s="4">
        <f t="shared" si="34"/>
        <v>652.32000000000005</v>
      </c>
      <c r="E19" s="5">
        <f t="shared" si="35"/>
        <v>4600000</v>
      </c>
      <c r="F19" s="9">
        <f t="shared" si="36"/>
        <v>10155</v>
      </c>
      <c r="G19" s="9">
        <f t="shared" si="37"/>
        <v>8462</v>
      </c>
      <c r="H19" s="9">
        <f t="shared" si="38"/>
        <v>7052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453</v>
      </c>
      <c r="R19" s="2">
        <v>4600000</v>
      </c>
    </row>
    <row r="20" spans="1:25" s="43" customFormat="1" x14ac:dyDescent="0.25">
      <c r="A20" s="41">
        <f t="shared" si="32"/>
        <v>0</v>
      </c>
      <c r="B20" s="41">
        <f t="shared" si="33"/>
        <v>380</v>
      </c>
      <c r="C20" s="41">
        <f t="shared" si="41"/>
        <v>456</v>
      </c>
      <c r="D20" s="41">
        <f t="shared" si="34"/>
        <v>547.19999999999993</v>
      </c>
      <c r="E20" s="42">
        <f t="shared" si="35"/>
        <v>4000000</v>
      </c>
      <c r="F20" s="41">
        <f t="shared" si="36"/>
        <v>10526</v>
      </c>
      <c r="G20" s="41">
        <f t="shared" si="37"/>
        <v>8772</v>
      </c>
      <c r="H20" s="41">
        <f t="shared" si="38"/>
        <v>7310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380</v>
      </c>
      <c r="R20" s="44">
        <v>4000000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 s="45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  <c r="T24" s="43"/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11000</v>
      </c>
      <c r="X29" s="20" t="s">
        <v>38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8000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9" t="s">
        <v>43</v>
      </c>
      <c r="Q36" s="49"/>
      <c r="R36" s="49"/>
      <c r="S36" s="49"/>
      <c r="T36" s="50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E38" t="s">
        <v>40</v>
      </c>
      <c r="F38" s="7">
        <v>54.12</v>
      </c>
      <c r="G38">
        <f>F38*10.764</f>
        <v>582.5476799999999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41</v>
      </c>
      <c r="F39" s="7">
        <v>9.5500000000000007</v>
      </c>
      <c r="G39">
        <f>F39*10.764</f>
        <v>102.7962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G40">
        <f>SUM(G38:G39)</f>
        <v>685.3438799999999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685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7535000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7384300</v>
      </c>
      <c r="X46" s="35"/>
      <c r="Y46" s="15">
        <f>W46*0.8</f>
        <v>5907440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6028000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2055000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15697.916666666666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O44"/>
  <sheetViews>
    <sheetView topLeftCell="A4" zoomScaleNormal="100" workbookViewId="0">
      <selection activeCell="O38" sqref="O38"/>
    </sheetView>
  </sheetViews>
  <sheetFormatPr defaultRowHeight="15" x14ac:dyDescent="0.25"/>
  <sheetData>
    <row r="33" spans="5:15" ht="9" customHeight="1" x14ac:dyDescent="0.25"/>
    <row r="34" spans="5:15" hidden="1" x14ac:dyDescent="0.25"/>
    <row r="36" spans="5:15" x14ac:dyDescent="0.25">
      <c r="N36">
        <v>34.299999999999997</v>
      </c>
    </row>
    <row r="37" spans="5:15" x14ac:dyDescent="0.25">
      <c r="N37">
        <v>3.5</v>
      </c>
    </row>
    <row r="38" spans="5:15" x14ac:dyDescent="0.25">
      <c r="N38">
        <f>SUM(N36:N37)</f>
        <v>37.799999999999997</v>
      </c>
      <c r="O38">
        <f>N38*10.764</f>
        <v>406.87919999999997</v>
      </c>
    </row>
    <row r="44" spans="5:1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O40:P42"/>
  <sheetViews>
    <sheetView topLeftCell="A9" workbookViewId="0">
      <selection activeCell="P43" sqref="P43"/>
    </sheetView>
  </sheetViews>
  <sheetFormatPr defaultRowHeight="15" x14ac:dyDescent="0.25"/>
  <sheetData>
    <row r="40" spans="15:16" x14ac:dyDescent="0.25">
      <c r="O40">
        <v>33.08</v>
      </c>
    </row>
    <row r="41" spans="15:16" x14ac:dyDescent="0.25">
      <c r="O41">
        <v>3.62</v>
      </c>
    </row>
    <row r="42" spans="15:16" x14ac:dyDescent="0.25">
      <c r="O42">
        <f>SUM(O40:O41)</f>
        <v>36.699999999999996</v>
      </c>
      <c r="P42">
        <f>O42*10.764</f>
        <v>395.03879999999992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2024-08-26T12:42:54Z</dcterms:modified>
</cp:coreProperties>
</file>