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B1900265-E3B2-47EB-B23A-CBBA14B1D4C8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41" i="5" l="1"/>
  <c r="E40" i="5"/>
  <c r="E38" i="5"/>
  <c r="E39" i="5"/>
  <c r="I11" i="5"/>
  <c r="E34" i="5"/>
  <c r="D33" i="5"/>
  <c r="D32" i="5"/>
  <c r="D31" i="5"/>
  <c r="J11" i="5"/>
  <c r="B9" i="5" l="1"/>
  <c r="C18" i="5"/>
  <c r="C12" i="5"/>
  <c r="C13" i="5" s="1"/>
  <c r="C14" i="5" s="1"/>
  <c r="C9" i="5"/>
  <c r="C7" i="5"/>
  <c r="C8" i="5" s="1"/>
  <c r="I10" i="5"/>
  <c r="I9" i="5"/>
  <c r="J9" i="5"/>
  <c r="C15" i="5" l="1"/>
  <c r="C19" i="5"/>
  <c r="C24" i="5" s="1"/>
  <c r="C22" i="5" l="1"/>
  <c r="C21" i="5"/>
  <c r="C20" i="5"/>
  <c r="K33" i="5"/>
  <c r="M33" i="5" s="1"/>
  <c r="K35" i="5"/>
  <c r="M35" i="5" s="1"/>
  <c r="H32" i="5" l="1"/>
  <c r="I36" i="5" l="1"/>
  <c r="I31" i="5" l="1"/>
  <c r="G39" i="5"/>
  <c r="M39" i="5"/>
  <c r="G38" i="5"/>
  <c r="I35" i="5"/>
  <c r="J43" i="5"/>
  <c r="K43" i="5" s="1"/>
  <c r="G43" i="5"/>
  <c r="K42" i="5"/>
  <c r="J42" i="5"/>
  <c r="G42" i="5"/>
  <c r="L9" i="5"/>
  <c r="B18" i="5" l="1"/>
  <c r="I34" i="5"/>
  <c r="I33" i="5"/>
  <c r="J41" i="5"/>
  <c r="K41" i="5" s="1"/>
  <c r="G41" i="5"/>
  <c r="J40" i="5"/>
  <c r="G40" i="5"/>
  <c r="J39" i="5"/>
  <c r="L39" i="5" s="1"/>
  <c r="J38" i="5"/>
  <c r="H36" i="5"/>
  <c r="G36" i="5"/>
  <c r="H35" i="5"/>
  <c r="G35" i="5"/>
  <c r="H34" i="5"/>
  <c r="G34" i="5"/>
  <c r="H33" i="5"/>
  <c r="G33" i="5"/>
  <c r="G32" i="5"/>
  <c r="H31" i="5"/>
  <c r="G31" i="5"/>
  <c r="K6" i="5"/>
  <c r="L6" i="5" s="1"/>
  <c r="B12" i="5"/>
  <c r="B7" i="5"/>
  <c r="B13" i="5" s="1"/>
  <c r="B14" i="5" s="1"/>
  <c r="L38" i="5" l="1"/>
  <c r="K38" i="5"/>
  <c r="B8" i="5"/>
  <c r="B15" i="5"/>
  <c r="B19" i="5" s="1"/>
  <c r="K40" i="5"/>
  <c r="L40" i="5"/>
  <c r="K39" i="5"/>
  <c r="B24" i="5" l="1"/>
  <c r="D19" i="5"/>
  <c r="B22" i="5"/>
  <c r="D22" i="5" s="1"/>
  <c r="B20" i="5"/>
  <c r="B21" i="5"/>
  <c r="D21" i="5" l="1"/>
  <c r="D20" i="5"/>
</calcChain>
</file>

<file path=xl/sharedStrings.xml><?xml version="1.0" encoding="utf-8"?>
<sst xmlns="http://schemas.openxmlformats.org/spreadsheetml/2006/main" count="30" uniqueCount="29">
  <si>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</si>
  <si>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</si>
  <si>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</si>
  <si>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</si>
  <si>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</si>
  <si>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</si>
  <si>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</si>
  <si>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</si>
  <si>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</si>
  <si>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</si>
  <si>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</si>
  <si>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</si>
  <si>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</si>
  <si>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</si>
  <si>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</si>
  <si>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</si>
  <si>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</si>
  <si>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</si>
  <si>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</si>
  <si>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</si>
  <si>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</si>
  <si>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</si>
  <si>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</si>
  <si>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</si>
  <si>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Mesurement</t>
  </si>
  <si>
    <t xml:space="preserve"> Built up area</t>
  </si>
  <si>
    <t>Flat No.</t>
  </si>
  <si>
    <t>Total Value</t>
  </si>
  <si>
    <t xml:space="preserve">Super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</si>
</sst>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  <xf numFmtId="0" fontId="6" fillId="0" borderId="1" xfId="0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44</xdr:row>
      <xdr:rowOff>134539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2CC280-C28E-4F96-8B92-582300720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51653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29</xdr:col>
      <xdr:colOff>182191</xdr:colOff>
      <xdr:row>39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8D5781-9629-4201-9A64-1A043A9F6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90500"/>
          <a:ext cx="8716591" cy="7411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14</xdr:col>
      <xdr:colOff>115507</xdr:colOff>
      <xdr:row>51</xdr:row>
      <xdr:rowOff>96460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1851DA-361F-418B-825D-BED157989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8649907" cy="866896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</xdr:row>
      <xdr:rowOff>0</xdr:rowOff>
    </xdr:from>
    <xdr:to>
      <xdr:col>29</xdr:col>
      <xdr:colOff>239349</xdr:colOff>
      <xdr:row>50</xdr:row>
      <xdr:rowOff>58328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F637624-BD62-4A41-830B-B773AC849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143000"/>
          <a:ext cx="8773749" cy="8440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O43"/>
  <sheetViews>
    <sheetView tabSelected="1" workbookViewId="0">
      <selection activeCell="I23" sqref="I23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10" max="10" width="12.140625" bestFit="1" customWidth="1"/>
    <col min="12" max="13" width="10" bestFit="1" customWidth="1"/>
  </cols>
  <sheetData>
    <row r="3" spans="1:12" x14ac:dyDescent="0.25">
      <c r="A3" s="2"/>
      <c r="B3" s="2"/>
      <c r="C3" s="2"/>
      <c r="D3" s="11"/>
    </row>
    <row r="4" spans="1:12" ht="16.5" x14ac:dyDescent="0.3">
      <c r="A4" s="15" t="s">
        <v>26</v>
      </c>
      <c r="B4" s="16">
        <v>507</v>
      </c>
      <c r="C4" s="16">
        <v>508</v>
      </c>
      <c r="D4" s="16" t="s">
        <v>27</v>
      </c>
    </row>
    <row r="5" spans="1:12" ht="16.5" x14ac:dyDescent="0.3">
      <c r="A5" s="3" t="s">
        <v>4</v>
      </c>
      <c r="B5" s="3">
        <v>2024</v>
      </c>
      <c r="C5" s="3">
        <v>2024</v>
      </c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1996</v>
      </c>
      <c r="C6" s="3">
        <v>1996</v>
      </c>
      <c r="D6" s="2"/>
      <c r="I6" s="2">
        <v>1996</v>
      </c>
      <c r="J6" s="2">
        <v>2024</v>
      </c>
      <c r="K6" s="2">
        <f>J6-I6</f>
        <v>28</v>
      </c>
      <c r="L6" s="2">
        <f>K6-60</f>
        <v>-32</v>
      </c>
    </row>
    <row r="7" spans="1:12" ht="16.5" x14ac:dyDescent="0.3">
      <c r="A7" s="3" t="s">
        <v>6</v>
      </c>
      <c r="B7" s="3">
        <f>B5-B6</f>
        <v>28</v>
      </c>
      <c r="C7" s="3">
        <f>C5-C6</f>
        <v>28</v>
      </c>
      <c r="D7" s="2"/>
      <c r="I7" s="2"/>
      <c r="J7" s="2"/>
      <c r="K7" s="2"/>
    </row>
    <row r="8" spans="1:12" ht="16.5" x14ac:dyDescent="0.3">
      <c r="A8" s="3"/>
      <c r="B8" s="3">
        <f>B7-60</f>
        <v>-32</v>
      </c>
      <c r="C8" s="3">
        <f>C7-60</f>
        <v>-32</v>
      </c>
      <c r="D8" s="2"/>
      <c r="H8" s="9" t="s">
        <v>26</v>
      </c>
      <c r="I8" s="10" t="s">
        <v>23</v>
      </c>
      <c r="J8" s="10" t="s">
        <v>25</v>
      </c>
      <c r="K8" s="10"/>
      <c r="L8">
        <v>30250</v>
      </c>
    </row>
    <row r="9" spans="1:12" ht="16.5" x14ac:dyDescent="0.3">
      <c r="A9" s="3" t="s">
        <v>7</v>
      </c>
      <c r="B9" s="5">
        <f>316*2500</f>
        <v>790000</v>
      </c>
      <c r="C9" s="5">
        <f>404*2500</f>
        <v>1010000</v>
      </c>
      <c r="D9" s="4"/>
      <c r="H9" s="9">
        <v>508</v>
      </c>
      <c r="I9" s="18">
        <f>J9/1.2</f>
        <v>336.73380000000003</v>
      </c>
      <c r="J9" s="10">
        <f>37.54*10.764</f>
        <v>404.08055999999999</v>
      </c>
      <c r="K9" s="10"/>
      <c r="L9">
        <f>L8/10.764</f>
        <v>2810.2935711631367</v>
      </c>
    </row>
    <row r="10" spans="1:12" ht="16.5" x14ac:dyDescent="0.3">
      <c r="A10" s="3" t="s">
        <v>8</v>
      </c>
      <c r="B10" s="3"/>
      <c r="C10" s="3"/>
      <c r="D10" s="2"/>
      <c r="H10" s="9">
        <v>507</v>
      </c>
      <c r="I10" s="18">
        <f>J10/1.2</f>
        <v>263.33333333333337</v>
      </c>
      <c r="J10" s="10">
        <v>316</v>
      </c>
      <c r="K10" s="10"/>
    </row>
    <row r="11" spans="1:12" ht="16.5" x14ac:dyDescent="0.3">
      <c r="A11" s="3"/>
      <c r="B11" s="3"/>
      <c r="C11" s="3"/>
      <c r="D11" s="2"/>
      <c r="H11" s="9"/>
      <c r="I11" s="10">
        <f>SUM(I9:I10)</f>
        <v>600.06713333333346</v>
      </c>
      <c r="J11" s="10">
        <f>SUM(J9:J10)</f>
        <v>720.08055999999999</v>
      </c>
      <c r="K11" s="10"/>
    </row>
    <row r="12" spans="1:12" ht="16.5" x14ac:dyDescent="0.3">
      <c r="A12" s="3" t="s">
        <v>9</v>
      </c>
      <c r="B12" s="3">
        <f>100-10</f>
        <v>90</v>
      </c>
      <c r="C12" s="3">
        <f>100-10</f>
        <v>90</v>
      </c>
      <c r="D12" s="2"/>
      <c r="I12" s="2"/>
      <c r="J12" s="2"/>
      <c r="K12" s="2"/>
    </row>
    <row r="13" spans="1:12" ht="16.5" x14ac:dyDescent="0.3">
      <c r="A13" s="3" t="s">
        <v>10</v>
      </c>
      <c r="B13" s="3">
        <f>B12*B7/60</f>
        <v>42</v>
      </c>
      <c r="C13" s="3">
        <f>C12*C7/60</f>
        <v>42</v>
      </c>
      <c r="D13" s="2"/>
    </row>
    <row r="14" spans="1:12" ht="16.5" x14ac:dyDescent="0.3">
      <c r="A14" s="3"/>
      <c r="B14" s="6">
        <f>B13%</f>
        <v>0.42</v>
      </c>
      <c r="C14" s="6">
        <f>C13%</f>
        <v>0.42</v>
      </c>
      <c r="D14" s="12"/>
    </row>
    <row r="15" spans="1:12" ht="16.5" x14ac:dyDescent="0.3">
      <c r="A15" s="3" t="s">
        <v>11</v>
      </c>
      <c r="B15" s="5">
        <f>ROUND((B9*B14),0)</f>
        <v>331800</v>
      </c>
      <c r="C15" s="5">
        <f>ROUND((C9*C14),0)</f>
        <v>424200</v>
      </c>
      <c r="D15" s="5"/>
      <c r="I15" t="s">
        <v>24</v>
      </c>
    </row>
    <row r="16" spans="1:12" ht="16.5" x14ac:dyDescent="0.3">
      <c r="A16" s="3" t="s">
        <v>2</v>
      </c>
      <c r="B16" s="5">
        <v>316</v>
      </c>
      <c r="C16" s="5">
        <v>404</v>
      </c>
      <c r="D16" s="4"/>
      <c r="H16" s="9"/>
      <c r="I16" s="10">
        <v>657</v>
      </c>
    </row>
    <row r="17" spans="1:10" ht="16.5" x14ac:dyDescent="0.3">
      <c r="A17" s="3" t="s">
        <v>22</v>
      </c>
      <c r="B17" s="3">
        <v>12000</v>
      </c>
      <c r="C17" s="3">
        <v>12000</v>
      </c>
      <c r="D17" s="2"/>
      <c r="H17" s="9"/>
      <c r="I17" s="10"/>
    </row>
    <row r="18" spans="1:10" ht="16.5" x14ac:dyDescent="0.3">
      <c r="A18" s="3" t="s">
        <v>12</v>
      </c>
      <c r="B18" s="5">
        <f>B17*B16</f>
        <v>3792000</v>
      </c>
      <c r="C18" s="5">
        <f>C17*C16</f>
        <v>4848000</v>
      </c>
      <c r="D18" s="4"/>
      <c r="H18" s="9"/>
      <c r="I18" s="10"/>
    </row>
    <row r="19" spans="1:10" ht="16.5" x14ac:dyDescent="0.3">
      <c r="A19" s="7" t="s">
        <v>13</v>
      </c>
      <c r="B19" s="8">
        <f>B18-B15</f>
        <v>3460200</v>
      </c>
      <c r="C19" s="8">
        <f>C18-C15</f>
        <v>4423800</v>
      </c>
      <c r="D19" s="8">
        <f>B19+C19</f>
        <v>7884000</v>
      </c>
    </row>
    <row r="20" spans="1:10" ht="16.5" x14ac:dyDescent="0.3">
      <c r="A20" s="7" t="s">
        <v>14</v>
      </c>
      <c r="B20" s="8">
        <f>B19*0.9</f>
        <v>3114180</v>
      </c>
      <c r="C20" s="8">
        <f>C19*0.9</f>
        <v>3981420</v>
      </c>
      <c r="D20" s="8">
        <f>D19*0.9</f>
        <v>7095600</v>
      </c>
    </row>
    <row r="21" spans="1:10" ht="16.5" x14ac:dyDescent="0.3">
      <c r="A21" s="7" t="s">
        <v>15</v>
      </c>
      <c r="B21" s="8">
        <f>B19*0.8</f>
        <v>2768160</v>
      </c>
      <c r="C21" s="8">
        <f>C19*0.8</f>
        <v>3539040</v>
      </c>
      <c r="D21" s="8">
        <f>D19*0.8</f>
        <v>6307200</v>
      </c>
    </row>
    <row r="22" spans="1:10" ht="16.5" x14ac:dyDescent="0.3">
      <c r="A22" s="7" t="s">
        <v>16</v>
      </c>
      <c r="B22" s="8">
        <f>B19*0.03/12</f>
        <v>8650.5</v>
      </c>
      <c r="C22" s="8">
        <f>C19*0.03/12</f>
        <v>11059.5</v>
      </c>
      <c r="D22" s="8">
        <f>B22+C22</f>
        <v>19710</v>
      </c>
    </row>
    <row r="24" spans="1:10" x14ac:dyDescent="0.25">
      <c r="B24" s="1">
        <f>B19/316</f>
        <v>10950</v>
      </c>
      <c r="C24" s="1">
        <f>C19/404</f>
        <v>10950</v>
      </c>
      <c r="J24" s="13"/>
    </row>
    <row r="25" spans="1:10" x14ac:dyDescent="0.25">
      <c r="B25" s="1"/>
    </row>
    <row r="29" spans="1:10" x14ac:dyDescent="0.25">
      <c r="E29" t="s">
        <v>17</v>
      </c>
    </row>
    <row r="30" spans="1:10" x14ac:dyDescent="0.25">
      <c r="C30" t="s">
        <v>28</v>
      </c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0" x14ac:dyDescent="0.25">
      <c r="C31">
        <v>615</v>
      </c>
      <c r="D31" s="2">
        <f>E31*1.2</f>
        <v>566.4</v>
      </c>
      <c r="E31" s="17">
        <v>472</v>
      </c>
      <c r="F31" s="2">
        <v>6000000</v>
      </c>
      <c r="G31" s="2">
        <f t="shared" ref="G31:G36" si="0">F31/E31</f>
        <v>12711.864406779661</v>
      </c>
      <c r="H31" s="2">
        <f t="shared" ref="H31:H36" si="1">F31/D31</f>
        <v>10593.220338983052</v>
      </c>
      <c r="I31" s="2">
        <f>D31/E31</f>
        <v>1.2</v>
      </c>
    </row>
    <row r="32" spans="1:10" x14ac:dyDescent="0.25">
      <c r="D32" s="2">
        <f>E32*1.2</f>
        <v>507.59999999999997</v>
      </c>
      <c r="E32" s="17">
        <v>423</v>
      </c>
      <c r="F32" s="2">
        <v>5700000</v>
      </c>
      <c r="G32" s="2">
        <f t="shared" si="0"/>
        <v>13475.17730496454</v>
      </c>
      <c r="H32" s="2">
        <f t="shared" si="1"/>
        <v>11229.314420803783</v>
      </c>
      <c r="I32" s="2"/>
    </row>
    <row r="33" spans="2:15" x14ac:dyDescent="0.25">
      <c r="D33" s="2">
        <f>E33*1.2</f>
        <v>372</v>
      </c>
      <c r="E33" s="17">
        <v>310</v>
      </c>
      <c r="F33" s="4">
        <v>3000000</v>
      </c>
      <c r="G33" s="2">
        <f t="shared" si="0"/>
        <v>9677.4193548387102</v>
      </c>
      <c r="H33" s="2">
        <f t="shared" si="1"/>
        <v>8064.5161290322585</v>
      </c>
      <c r="I33" s="2">
        <f>D33/E33</f>
        <v>1.2</v>
      </c>
      <c r="K33">
        <f>E33*1.2</f>
        <v>372</v>
      </c>
      <c r="M33" s="1">
        <f>F33/K33</f>
        <v>8064.5161290322585</v>
      </c>
    </row>
    <row r="34" spans="2:15" x14ac:dyDescent="0.25">
      <c r="D34" s="2">
        <v>490</v>
      </c>
      <c r="E34" s="17">
        <f>D34/1.2</f>
        <v>408.33333333333337</v>
      </c>
      <c r="F34" s="4">
        <v>5000000</v>
      </c>
      <c r="G34" s="2">
        <f t="shared" si="0"/>
        <v>12244.897959183672</v>
      </c>
      <c r="H34" s="2">
        <f t="shared" si="1"/>
        <v>10204.081632653062</v>
      </c>
      <c r="I34" s="2">
        <f>D34/E34</f>
        <v>1.2</v>
      </c>
    </row>
    <row r="35" spans="2:15" x14ac:dyDescent="0.25">
      <c r="D35" s="2"/>
      <c r="E35" s="2"/>
      <c r="F35" s="4"/>
      <c r="G35" s="2" t="e">
        <f t="shared" si="0"/>
        <v>#DIV/0!</v>
      </c>
      <c r="H35" s="2" t="e">
        <f t="shared" si="1"/>
        <v>#DIV/0!</v>
      </c>
      <c r="I35" s="2" t="e">
        <f>D35/E35</f>
        <v>#DIV/0!</v>
      </c>
      <c r="K35">
        <f>E35*1.2</f>
        <v>0</v>
      </c>
      <c r="M35" s="1" t="e">
        <f>F35/K35</f>
        <v>#DIV/0!</v>
      </c>
    </row>
    <row r="36" spans="2:15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2:15" x14ac:dyDescent="0.25">
      <c r="E37" t="s">
        <v>21</v>
      </c>
    </row>
    <row r="38" spans="2:15" x14ac:dyDescent="0.25">
      <c r="B38">
        <v>1</v>
      </c>
      <c r="E38">
        <f>40.14*10.764</f>
        <v>432.06695999999999</v>
      </c>
      <c r="F38">
        <v>4950000</v>
      </c>
      <c r="G38" s="2">
        <f>F38/E38</f>
        <v>11456.557566910462</v>
      </c>
      <c r="H38">
        <v>455000</v>
      </c>
      <c r="I38">
        <v>30000</v>
      </c>
      <c r="J38" s="2">
        <f t="shared" ref="J38:J43" si="2">I38+H38+F38</f>
        <v>5435000</v>
      </c>
      <c r="K38" s="2">
        <f>J38/E38</f>
        <v>12579.068762860275</v>
      </c>
      <c r="L38" s="4">
        <f>J38/719</f>
        <v>7559.1098748261475</v>
      </c>
      <c r="M38" s="2"/>
    </row>
    <row r="39" spans="2:15" x14ac:dyDescent="0.25">
      <c r="E39">
        <f>32.49*10.764</f>
        <v>349.72235999999998</v>
      </c>
      <c r="F39">
        <v>3500000</v>
      </c>
      <c r="G39" s="2">
        <f>F39/E39</f>
        <v>10007.938868993107</v>
      </c>
      <c r="H39">
        <v>948000</v>
      </c>
      <c r="I39">
        <v>30000</v>
      </c>
      <c r="J39" s="2">
        <f t="shared" si="2"/>
        <v>4478000</v>
      </c>
      <c r="K39" s="2">
        <f t="shared" ref="K39:K43" si="3">J39/E39</f>
        <v>12804.442930100324</v>
      </c>
      <c r="L39" s="4" t="e">
        <f>J39/D39</f>
        <v>#DIV/0!</v>
      </c>
      <c r="M39" s="2" t="e">
        <f>F39/D39</f>
        <v>#DIV/0!</v>
      </c>
    </row>
    <row r="40" spans="2:15" x14ac:dyDescent="0.25">
      <c r="D40" s="2"/>
      <c r="E40" s="2">
        <f>30.92*10.764</f>
        <v>332.82288</v>
      </c>
      <c r="F40" s="2">
        <v>4300000</v>
      </c>
      <c r="G40" s="2">
        <f t="shared" ref="G40:G43" si="4">F40/E40</f>
        <v>12919.784841715209</v>
      </c>
      <c r="H40" s="2">
        <v>169500</v>
      </c>
      <c r="I40" s="2">
        <v>30000</v>
      </c>
      <c r="J40" s="2">
        <f t="shared" si="2"/>
        <v>4499500</v>
      </c>
      <c r="K40" s="2">
        <f t="shared" si="3"/>
        <v>13519.202766348275</v>
      </c>
      <c r="L40" s="2" t="e">
        <f>J40/D40</f>
        <v>#DIV/0!</v>
      </c>
      <c r="M40" s="2"/>
      <c r="O40" s="1"/>
    </row>
    <row r="41" spans="2:15" x14ac:dyDescent="0.25">
      <c r="D41" s="2"/>
      <c r="E41" s="2">
        <f>33*10.764</f>
        <v>355.21199999999999</v>
      </c>
      <c r="F41" s="2">
        <v>3300000</v>
      </c>
      <c r="G41" s="2">
        <f t="shared" si="4"/>
        <v>9290.2266815310304</v>
      </c>
      <c r="H41" s="2">
        <v>726000</v>
      </c>
      <c r="I41" s="2">
        <v>30000</v>
      </c>
      <c r="J41" s="2">
        <f t="shared" si="2"/>
        <v>4056000</v>
      </c>
      <c r="K41" s="2">
        <f t="shared" si="3"/>
        <v>11418.533157663593</v>
      </c>
      <c r="L41" s="2"/>
      <c r="M41" s="2"/>
    </row>
    <row r="42" spans="2:15" x14ac:dyDescent="0.25">
      <c r="G42" s="2" t="e">
        <f t="shared" si="4"/>
        <v>#DIV/0!</v>
      </c>
      <c r="H42">
        <v>1200000</v>
      </c>
      <c r="I42" s="2">
        <v>30000</v>
      </c>
      <c r="J42" s="2">
        <f t="shared" si="2"/>
        <v>1230000</v>
      </c>
      <c r="K42" s="2" t="e">
        <f t="shared" si="3"/>
        <v>#DIV/0!</v>
      </c>
    </row>
    <row r="43" spans="2:15" x14ac:dyDescent="0.25">
      <c r="G43" s="14" t="e">
        <f t="shared" si="4"/>
        <v>#DIV/0!</v>
      </c>
      <c r="H43">
        <v>900000</v>
      </c>
      <c r="I43" s="2">
        <v>30000</v>
      </c>
      <c r="J43" s="2">
        <f t="shared" si="2"/>
        <v>930000</v>
      </c>
      <c r="K43" s="2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>
      <selection activeCell="P2" sqref="P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topLeftCell="A7" workbookViewId="0">
      <selection activeCell="P7" sqref="P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opLeftCell="D1" workbookViewId="0">
      <selection activeCell="D1" sqref="D1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D1" workbookViewId="0">
      <selection activeCell="T25" sqref="T25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S26" sqref="S2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topLeftCell="D1" workbookViewId="0">
      <selection activeCell="AE36" sqref="AE3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2024-08-31T12:32:38Z</dcterms:modified>
</cp:coreProperties>
</file>