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Borivali West)\pramod kumar m kaushal\"/>
    </mc:Choice>
  </mc:AlternateContent>
  <xr:revisionPtr revIDLastSave="0" documentId="13_ncr:1_{4906820C-7F74-43B8-BE13-A5ECD64ECA5B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D20" i="23" s="1"/>
  <c r="H32" i="4"/>
  <c r="P2" i="4"/>
  <c r="C5" i="25" l="1"/>
  <c r="C4" i="25"/>
  <c r="C3" i="25"/>
  <c r="Q2" i="4"/>
  <c r="B2" i="4" s="1"/>
  <c r="C2" i="4" s="1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<sst xmlns="http://schemas.openxmlformats.org/spreadsheetml/2006/main" count="128" uniqueCount="86">
  <si>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</si>
  <si>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</si>
  <si>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</si>
  <si>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</si>
  <si>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</si>
  <si>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</si>
  <si>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</si>
  <si>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</si>
  <si>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</si>
  <si>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</si>
  <si>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</si>
  <si>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</si>
  <si>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</si>
  <si>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</si>
  <si>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</si>
  <si>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</si>
  <si>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</si>
  <si>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</si>
  <si>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</si>
  <si>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</si>
  <si>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</si>
  <si>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</si>
  <si>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</si>
  <si>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</si>
  <si>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</si>
  <si>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</si>
  <si>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</si>
  <si>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</si>
  <si>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</si>
  <si>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</si>
  <si>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</si>
  <si>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</si>
  <si>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</si>
  <si>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</si>
  <si>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</si>
  <si>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</si>
  <si>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</si>
  <si>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</si>
  <si>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</si>
  <si>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</si>
  <si>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</si>
  <si>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</si>
  <si>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</si>
  <si>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</si>
  <si>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</si>
  <si>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</si>
  <si>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</si>
  <si>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</si>
  <si>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</si>
  <si>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</si>
  <si>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</si>
  <si>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</si>
  <si>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</si>
  <si>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</si>
  <si>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</si>
  <si>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</si>
  <si>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</si>
  <si>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</si>
  <si>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</si>
  <si>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</si>
  <si>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</si>
  <si>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</si>
  <si>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</si>
  <si>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</si>
  <si>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</si>
  <si>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</si>
  <si>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</si>
  <si>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</si>
  <si>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</si>
  <si>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</si>
  <si>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</si>
  <si>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</si>
  <si>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</si>
  <si>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</si>
  <si>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</si>
  <si>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</si>
  <si>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</si>
  <si>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</si>
  <si>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</si>
  <si>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</si>
  <si>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</si>
  <si>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</si>
  <si>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</si>
  <si>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</si>
  <si>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14.08.2024</t>
  </si>
  <si>
    <t>IGR-01.02.24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</si>
</sst>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238037-31D5-4351-B936-73E9A0522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4.285156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28000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24500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24500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28000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871</v>
      </c>
      <c r="D18" s="24"/>
    </row>
    <row r="19" spans="1:5" x14ac:dyDescent="0.25">
      <c r="A19" s="15" t="s">
        <v>73</v>
      </c>
      <c r="B19" s="6"/>
      <c r="C19" s="30">
        <f>C18*C16</f>
        <v>24388000</v>
      </c>
      <c r="D19" s="72"/>
      <c r="E19" s="65"/>
    </row>
    <row r="20" spans="1:5" x14ac:dyDescent="0.25">
      <c r="A20" s="15" t="s">
        <v>24</v>
      </c>
      <c r="C20" s="31">
        <f>C19*98%</f>
        <v>23900240</v>
      </c>
      <c r="D20" s="30">
        <f>C20*0.75</f>
        <v>17925180</v>
      </c>
      <c r="E20" s="65"/>
    </row>
    <row r="21" spans="1:5" x14ac:dyDescent="0.25">
      <c r="A21" s="15" t="s">
        <v>25</v>
      </c>
      <c r="C21" s="31">
        <f>C19*80%</f>
        <v>19510400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3048500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50808.333333333336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H32" sqref="H3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5.28515625" bestFit="1" customWidth="1"/>
    <col min="5" max="5" width="13.42578125" customWidth="1"/>
    <col min="6" max="6" width="14" customWidth="1"/>
    <col min="7" max="8" width="14.28515625" bestFit="1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ht="18.75" x14ac:dyDescent="0.3">
      <c r="A2" s="4">
        <v>1</v>
      </c>
      <c r="B2" s="4">
        <f t="shared" ref="B2:B16" si="0">Q2</f>
        <v>763.2573000000001</v>
      </c>
      <c r="C2" s="4">
        <f t="shared" ref="C2:C16" si="1">B2*1.2</f>
        <v>915.90876000000014</v>
      </c>
      <c r="D2" s="4">
        <f t="shared" ref="D2:D16" si="2">C2*1.2</f>
        <v>1099.0905120000002</v>
      </c>
      <c r="E2" s="5">
        <f t="shared" ref="E2:E16" si="3">R2</f>
        <v>20000000</v>
      </c>
      <c r="F2" s="4">
        <f t="shared" ref="F2:F15" si="4">ROUND((E2/B2),0)</f>
        <v>26203</v>
      </c>
      <c r="G2" s="4">
        <f t="shared" ref="G2:G15" si="5">ROUND((E2/C2),0)</f>
        <v>21836</v>
      </c>
      <c r="H2" s="4">
        <f t="shared" ref="H2:H15" si="6">ROUND((E2/D2),0)</f>
        <v>18197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85.09*10.764</f>
        <v>915.90876000000003</v>
      </c>
      <c r="Q2">
        <f t="shared" ref="Q2:Q10" si="9">P2/1.2</f>
        <v>763.2573000000001</v>
      </c>
      <c r="R2" s="74">
        <v>20000000</v>
      </c>
      <c r="S2" s="2" t="s">
        <v>85</v>
      </c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ref="P2:P10" si="10">O3/1.2</f>
        <v>0</v>
      </c>
      <c r="Q3">
        <f t="shared" si="9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10"/>
        <v>0</v>
      </c>
      <c r="Q4">
        <f t="shared" si="9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10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 t="s">
        <v>84</v>
      </c>
      <c r="F28" s="52" t="s">
        <v>83</v>
      </c>
      <c r="G28" s="52">
        <v>871</v>
      </c>
    </row>
    <row r="29" spans="1:19" s="10" customFormat="1" x14ac:dyDescent="0.25">
      <c r="C29" s="67" t="s">
        <v>1</v>
      </c>
      <c r="D29" s="67">
        <v>21500000</v>
      </c>
      <c r="F29" s="52" t="s">
        <v>71</v>
      </c>
      <c r="G29" s="52">
        <v>1046</v>
      </c>
      <c r="H29" s="10">
        <f>G29/G28</f>
        <v>1.200918484500574</v>
      </c>
    </row>
    <row r="30" spans="1:19" s="10" customFormat="1" x14ac:dyDescent="0.25">
      <c r="F30" s="52" t="s">
        <v>72</v>
      </c>
      <c r="G30" s="52">
        <v>22000</v>
      </c>
    </row>
    <row r="31" spans="1:19" s="10" customFormat="1" x14ac:dyDescent="0.25">
      <c r="C31" s="70"/>
      <c r="D31" s="70"/>
      <c r="F31" s="70" t="s">
        <v>73</v>
      </c>
      <c r="G31" s="70">
        <f>G29*G30</f>
        <v>23012000</v>
      </c>
      <c r="H31" s="10">
        <f>G31/D29</f>
        <v>1.0703255813953489</v>
      </c>
    </row>
    <row r="32" spans="1:19" s="10" customFormat="1" x14ac:dyDescent="0.25">
      <c r="C32" s="70"/>
      <c r="D32" s="70"/>
      <c r="F32" s="70" t="s">
        <v>24</v>
      </c>
      <c r="G32" s="70">
        <f>G31*90%</f>
        <v>20710800</v>
      </c>
      <c r="H32" s="10">
        <f>G32*0.75</f>
        <v>15533100</v>
      </c>
    </row>
    <row r="33" spans="3:7" s="10" customFormat="1" x14ac:dyDescent="0.25">
      <c r="C33" s="70"/>
      <c r="D33" s="70"/>
      <c r="F33" s="70" t="s">
        <v>25</v>
      </c>
      <c r="G33" s="70">
        <f>G31*80%</f>
        <v>18409600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2024-08-24T09:58:32Z</dcterms:modified>
</cp:coreProperties>
</file>