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Sanjay Ramesh Gala\"/>
    </mc:Choice>
  </mc:AlternateContent>
  <xr:revisionPtr revIDLastSave="0" documentId="13_ncr:1_{23F47E01-771E-49B4-897C-5749B0DF87C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0" i="4" l="1"/>
  <c r="U3" i="4" l="1"/>
  <c r="U4" i="4"/>
  <c r="U2" i="4"/>
  <c r="J21" i="4" l="1"/>
  <c r="I31" i="4"/>
  <c r="I29" i="4"/>
  <c r="I26" i="4"/>
  <c r="Q8" i="4" l="1"/>
  <c r="P7" i="4"/>
  <c r="P6" i="4"/>
  <c r="Q5" i="4"/>
  <c r="P4" i="4"/>
  <c r="P3" i="4"/>
  <c r="P2" i="4"/>
  <c r="Q12" i="4" l="1"/>
  <c r="P12" i="4"/>
  <c r="P11" i="4"/>
  <c r="P10" i="4"/>
  <c r="Q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<sst xmlns="http://schemas.openxmlformats.org/spreadsheetml/2006/main" count="26" uniqueCount="23">
  <si>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</si>
  <si>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</si>
  <si>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</si>
  <si>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</si>
  <si>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</si>
  <si>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</si>
  <si>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</si>
  <si>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</si>
  <si>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</si>
  <si>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</si>
  <si>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</si>
  <si>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</si>
  <si>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</si>
  <si>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</si>
  <si>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</si>
  <si>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</si>
  <si>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oc - 2011</t>
  </si>
  <si>
    <t>11.07.24</t>
  </si>
  <si>
    <t>06.05.24</t>
  </si>
  <si>
    <t>02.05.24</t>
  </si>
  <si>
    <t>50000 to 60000 on ca</t>
  </si>
  <si>
    <t>Thite  - 2014</t>
  </si>
  <si>
    <t xml:space="preserve">Office  No. 101, 1st Floor, Cosmos Atlantic Plaza Premises , Bhawani SHankar Road , Garage Galli , Dadar West,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</si>
</sst>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20</xdr:row>
      <xdr:rowOff>0</xdr:rowOff>
    </xdr:from>
    <xdr:to>
      <xdr:col>29</xdr:col>
      <xdr:colOff>410690</xdr:colOff>
      <xdr:row>46</xdr:row>
      <xdr:rowOff>29270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AA542-2DBA-40B4-A5DE-30B92BDFD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2125" y="4381500"/>
          <a:ext cx="7992590" cy="49822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3F4E3-DD8C-4D66-B8B2-B9C0D072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5927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8E8EF-B33E-4ED5-B11A-B3952AD17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804025-C12E-4803-A4C8-4F31C679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46C6E-89E5-4B01-B074-DB1790E74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34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734B9A-E046-402D-9C67-5CB16CDEB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496BD-7457-4629-87F3-CF094FDF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53015-D875-472A-B0A7-6763295C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D35F9-E4BC-481F-BF45-067E48CBD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8116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315560</xdr:colOff>
      <xdr:row>48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F38480-05F6-4F3D-A6BD-45A65C04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849960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4F906-0F56-438D-9F31-623A18570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11" sqref="F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431</v>
      </c>
      <c r="C2" s="4">
        <f>B2*1.2</f>
        <v>517.19999999999993</v>
      </c>
      <c r="D2" s="4">
        <f t="shared" ref="D2:D13" si="2">C2*1.2</f>
        <v>620.63999999999987</v>
      </c>
      <c r="E2" s="5">
        <f t="shared" ref="E2:E13" si="3">R2</f>
        <v>15000000</v>
      </c>
      <c r="F2" s="10">
        <f t="shared" ref="F2:F13" si="4">ROUND((E2/B2),0)</f>
        <v>34803</v>
      </c>
      <c r="G2" s="10">
        <f t="shared" ref="G2:G13" si="5">ROUND((E2/C2),0)</f>
        <v>29002</v>
      </c>
      <c r="H2" s="10">
        <f t="shared" ref="H2:H13" si="6">ROUND((E2/D2),0)</f>
        <v>24169</v>
      </c>
      <c r="I2" s="4" t="e">
        <f>#REF!</f>
        <v>#REF!</v>
      </c>
      <c r="J2" s="4" t="str">
        <f t="shared" ref="J2:J13" si="7">S2</f>
        <v>11.07.24</v>
      </c>
      <c r="O2">
        <v>0</v>
      </c>
      <c r="P2">
        <f t="shared" ref="P2:P7" si="8">O2/1.2</f>
        <v>0</v>
      </c>
      <c r="Q2">
        <v>431</v>
      </c>
      <c r="R2" s="2">
        <v>15000000</v>
      </c>
      <c r="S2" s="8" t="s">
        <v>17</v>
      </c>
      <c r="T2" s="8"/>
      <c r="U2">
        <f>F2*1.2</f>
        <v>41763.599999999999</v>
      </c>
    </row>
    <row r="3" spans="1:21" x14ac:dyDescent="0.25">
      <c r="A3" s="4">
        <f t="shared" si="0"/>
        <v>0</v>
      </c>
      <c r="B3" s="4">
        <f t="shared" si="1"/>
        <v>385</v>
      </c>
      <c r="C3" s="4">
        <f t="shared" ref="C3:C15" si="9">B3*1.2</f>
        <v>462</v>
      </c>
      <c r="D3" s="4">
        <f t="shared" si="2"/>
        <v>554.4</v>
      </c>
      <c r="E3" s="5">
        <f t="shared" si="3"/>
        <v>13500000</v>
      </c>
      <c r="F3" s="15">
        <f t="shared" si="4"/>
        <v>35065</v>
      </c>
      <c r="G3" s="10">
        <f t="shared" si="5"/>
        <v>29221</v>
      </c>
      <c r="H3" s="10">
        <f t="shared" si="6"/>
        <v>24351</v>
      </c>
      <c r="I3" s="4" t="e">
        <f>#REF!</f>
        <v>#REF!</v>
      </c>
      <c r="J3" s="4" t="str">
        <f t="shared" si="7"/>
        <v>06.05.24</v>
      </c>
      <c r="O3">
        <v>0</v>
      </c>
      <c r="P3">
        <f t="shared" si="8"/>
        <v>0</v>
      </c>
      <c r="Q3">
        <v>385</v>
      </c>
      <c r="R3" s="2">
        <v>13500000</v>
      </c>
      <c r="S3" s="8" t="s">
        <v>18</v>
      </c>
      <c r="T3" s="8"/>
      <c r="U3">
        <f t="shared" ref="U3:U4" si="10">F3*1.2</f>
        <v>42078</v>
      </c>
    </row>
    <row r="4" spans="1:21" x14ac:dyDescent="0.25">
      <c r="A4" s="4">
        <f t="shared" si="0"/>
        <v>0</v>
      </c>
      <c r="B4" s="4">
        <f t="shared" si="1"/>
        <v>385</v>
      </c>
      <c r="C4" s="4">
        <f t="shared" si="9"/>
        <v>462</v>
      </c>
      <c r="D4" s="4">
        <f t="shared" si="2"/>
        <v>554.4</v>
      </c>
      <c r="E4" s="5">
        <f t="shared" si="3"/>
        <v>14000000</v>
      </c>
      <c r="F4" s="15">
        <f t="shared" si="4"/>
        <v>36364</v>
      </c>
      <c r="G4" s="10">
        <f t="shared" si="5"/>
        <v>30303</v>
      </c>
      <c r="H4" s="10">
        <f t="shared" si="6"/>
        <v>25253</v>
      </c>
      <c r="I4" s="4" t="e">
        <f>#REF!</f>
        <v>#REF!</v>
      </c>
      <c r="J4" s="4" t="str">
        <f t="shared" si="7"/>
        <v>02.05.24</v>
      </c>
      <c r="O4">
        <v>0</v>
      </c>
      <c r="P4">
        <f t="shared" si="8"/>
        <v>0</v>
      </c>
      <c r="Q4">
        <v>385</v>
      </c>
      <c r="R4" s="2">
        <v>14000000</v>
      </c>
      <c r="S4" s="8" t="s">
        <v>19</v>
      </c>
      <c r="T4" s="8"/>
      <c r="U4">
        <f t="shared" si="10"/>
        <v>43636.799999999996</v>
      </c>
    </row>
    <row r="5" spans="1:21" x14ac:dyDescent="0.25">
      <c r="A5" s="4">
        <f t="shared" si="0"/>
        <v>0</v>
      </c>
      <c r="B5" s="4">
        <f t="shared" si="1"/>
        <v>91.666666666666671</v>
      </c>
      <c r="C5" s="4">
        <f t="shared" si="9"/>
        <v>110</v>
      </c>
      <c r="D5" s="4">
        <f t="shared" si="2"/>
        <v>132</v>
      </c>
      <c r="E5" s="5">
        <f t="shared" si="3"/>
        <v>4500000</v>
      </c>
      <c r="F5" s="15">
        <f t="shared" si="4"/>
        <v>49091</v>
      </c>
      <c r="G5" s="10">
        <f t="shared" si="5"/>
        <v>40909</v>
      </c>
      <c r="H5" s="10">
        <f t="shared" si="6"/>
        <v>34091</v>
      </c>
      <c r="I5" s="4" t="e">
        <f>#REF!</f>
        <v>#REF!</v>
      </c>
      <c r="J5" s="4">
        <f t="shared" si="7"/>
        <v>0</v>
      </c>
      <c r="O5">
        <v>0</v>
      </c>
      <c r="P5">
        <v>110</v>
      </c>
      <c r="Q5">
        <f t="shared" ref="Q5:Q8" si="11">P5/1.2</f>
        <v>91.666666666666671</v>
      </c>
      <c r="R5" s="2">
        <v>4500000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260</v>
      </c>
      <c r="C6" s="4">
        <f t="shared" si="9"/>
        <v>312</v>
      </c>
      <c r="D6" s="4">
        <f t="shared" si="2"/>
        <v>374.4</v>
      </c>
      <c r="E6" s="5">
        <f t="shared" si="3"/>
        <v>9500000</v>
      </c>
      <c r="F6" s="10">
        <f t="shared" si="4"/>
        <v>36538</v>
      </c>
      <c r="G6" s="10">
        <f t="shared" si="5"/>
        <v>30449</v>
      </c>
      <c r="H6" s="10">
        <f t="shared" si="6"/>
        <v>25374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260</v>
      </c>
      <c r="R6" s="2">
        <v>9500000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200</v>
      </c>
      <c r="C7" s="4">
        <f t="shared" si="9"/>
        <v>240</v>
      </c>
      <c r="D7" s="4">
        <f t="shared" si="2"/>
        <v>288</v>
      </c>
      <c r="E7" s="5">
        <f t="shared" si="3"/>
        <v>8200000</v>
      </c>
      <c r="F7" s="10">
        <f t="shared" si="4"/>
        <v>41000</v>
      </c>
      <c r="G7" s="10">
        <f t="shared" si="5"/>
        <v>34167</v>
      </c>
      <c r="H7" s="10">
        <f t="shared" si="6"/>
        <v>28472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200</v>
      </c>
      <c r="R7" s="2">
        <v>8200000</v>
      </c>
      <c r="S7" s="8"/>
      <c r="T7" s="8"/>
    </row>
    <row r="8" spans="1:21" x14ac:dyDescent="0.25">
      <c r="A8" s="4">
        <f t="shared" si="0"/>
        <v>0</v>
      </c>
      <c r="B8" s="4">
        <f t="shared" si="1"/>
        <v>908.33333333333337</v>
      </c>
      <c r="C8" s="4">
        <f t="shared" si="9"/>
        <v>1090</v>
      </c>
      <c r="D8" s="4">
        <f t="shared" si="2"/>
        <v>1308</v>
      </c>
      <c r="E8" s="5">
        <f t="shared" si="3"/>
        <v>50000000</v>
      </c>
      <c r="F8" s="10">
        <f t="shared" si="4"/>
        <v>55046</v>
      </c>
      <c r="G8" s="10">
        <f t="shared" si="5"/>
        <v>45872</v>
      </c>
      <c r="H8" s="10">
        <f t="shared" si="6"/>
        <v>38226</v>
      </c>
      <c r="I8" s="4" t="e">
        <f>#REF!</f>
        <v>#REF!</v>
      </c>
      <c r="J8" s="4">
        <f t="shared" si="7"/>
        <v>0</v>
      </c>
      <c r="O8">
        <v>0</v>
      </c>
      <c r="P8">
        <v>1090</v>
      </c>
      <c r="Q8">
        <f t="shared" si="11"/>
        <v>908.33333333333337</v>
      </c>
      <c r="R8" s="2">
        <v>50000000</v>
      </c>
      <c r="S8" s="8"/>
      <c r="T8" s="8"/>
    </row>
    <row r="9" spans="1:21" x14ac:dyDescent="0.25">
      <c r="A9" s="4">
        <f t="shared" si="0"/>
        <v>0</v>
      </c>
      <c r="B9" s="4">
        <f t="shared" si="1"/>
        <v>200</v>
      </c>
      <c r="C9" s="4">
        <f t="shared" si="9"/>
        <v>240</v>
      </c>
      <c r="D9" s="4">
        <f t="shared" si="2"/>
        <v>288</v>
      </c>
      <c r="E9" s="5">
        <f t="shared" si="3"/>
        <v>9900000</v>
      </c>
      <c r="F9" s="15">
        <f t="shared" si="4"/>
        <v>49500</v>
      </c>
      <c r="G9" s="10">
        <f t="shared" si="5"/>
        <v>41250</v>
      </c>
      <c r="H9" s="10">
        <f t="shared" si="6"/>
        <v>34375</v>
      </c>
      <c r="I9" s="4" t="e">
        <f>#REF!</f>
        <v>#REF!</v>
      </c>
      <c r="J9" s="4">
        <f t="shared" si="7"/>
        <v>0</v>
      </c>
      <c r="O9">
        <v>0</v>
      </c>
      <c r="P9">
        <v>240</v>
      </c>
      <c r="Q9">
        <f t="shared" ref="Q9:Q12" si="12">P9/1.2</f>
        <v>200</v>
      </c>
      <c r="R9" s="2">
        <v>9900000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1265</v>
      </c>
      <c r="C10" s="4">
        <f t="shared" si="9"/>
        <v>1518</v>
      </c>
      <c r="D10" s="4">
        <f t="shared" si="2"/>
        <v>1821.6</v>
      </c>
      <c r="E10" s="5">
        <f t="shared" si="3"/>
        <v>67500000</v>
      </c>
      <c r="F10" s="10">
        <f t="shared" si="4"/>
        <v>53360</v>
      </c>
      <c r="G10" s="10">
        <f t="shared" si="5"/>
        <v>44466</v>
      </c>
      <c r="H10" s="10">
        <f t="shared" si="6"/>
        <v>37055</v>
      </c>
      <c r="I10" s="4" t="e">
        <f>#REF!</f>
        <v>#REF!</v>
      </c>
      <c r="J10" s="4">
        <f t="shared" si="7"/>
        <v>0</v>
      </c>
      <c r="O10">
        <v>0</v>
      </c>
      <c r="P10">
        <f t="shared" ref="P10:P12" si="13">O10/1.2</f>
        <v>0</v>
      </c>
      <c r="Q10">
        <v>1265</v>
      </c>
      <c r="R10" s="2">
        <v>67500000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200</v>
      </c>
      <c r="C11" s="4">
        <f t="shared" si="9"/>
        <v>240</v>
      </c>
      <c r="D11" s="4">
        <f t="shared" si="2"/>
        <v>288</v>
      </c>
      <c r="E11" s="5">
        <f t="shared" si="3"/>
        <v>10000000</v>
      </c>
      <c r="F11" s="10">
        <f t="shared" si="4"/>
        <v>50000</v>
      </c>
      <c r="G11" s="10">
        <f t="shared" si="5"/>
        <v>41667</v>
      </c>
      <c r="H11" s="10">
        <f t="shared" si="6"/>
        <v>34722</v>
      </c>
      <c r="I11" s="4" t="e">
        <f>#REF!</f>
        <v>#REF!</v>
      </c>
      <c r="J11" s="4">
        <f t="shared" si="7"/>
        <v>0</v>
      </c>
      <c r="O11">
        <v>0</v>
      </c>
      <c r="P11">
        <f t="shared" si="13"/>
        <v>0</v>
      </c>
      <c r="Q11">
        <v>200</v>
      </c>
      <c r="R11" s="2">
        <v>10000000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3"/>
        <v>0</v>
      </c>
      <c r="Q12">
        <f t="shared" si="12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4">O13/1.2</f>
        <v>0</v>
      </c>
      <c r="Q13">
        <f t="shared" ref="Q13" si="15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6">C14*1.2</f>
        <v>0</v>
      </c>
      <c r="E14" s="5">
        <f t="shared" ref="E14:E15" si="17">R14</f>
        <v>0</v>
      </c>
      <c r="F14" s="10" t="e">
        <f t="shared" ref="F14:F15" si="18">ROUND((E14/B14),0)</f>
        <v>#DIV/0!</v>
      </c>
      <c r="G14" s="10" t="e">
        <f t="shared" ref="G14:G15" si="19">ROUND((E14/C14),0)</f>
        <v>#DIV/0!</v>
      </c>
      <c r="H14" s="4" t="e">
        <f t="shared" ref="H14:H15" si="20">ROUND((E14/D14),0)</f>
        <v>#DIV/0!</v>
      </c>
      <c r="I14" s="4" t="e">
        <f>#REF!</f>
        <v>#REF!</v>
      </c>
      <c r="J14" s="4">
        <f t="shared" ref="J14:J15" si="21">S14</f>
        <v>0</v>
      </c>
      <c r="O14">
        <v>0</v>
      </c>
      <c r="P14">
        <f t="shared" ref="P14:P15" si="22">O14/1.2</f>
        <v>0</v>
      </c>
      <c r="Q14">
        <f t="shared" ref="Q14:Q15" si="23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6"/>
        <v>0</v>
      </c>
      <c r="E15" s="5">
        <f t="shared" si="17"/>
        <v>0</v>
      </c>
      <c r="F15" s="10" t="e">
        <f t="shared" si="18"/>
        <v>#DIV/0!</v>
      </c>
      <c r="G15" s="4" t="e">
        <f t="shared" si="19"/>
        <v>#DIV/0!</v>
      </c>
      <c r="H15" s="4" t="e">
        <f t="shared" si="20"/>
        <v>#DIV/0!</v>
      </c>
      <c r="I15" s="4" t="e">
        <f>#REF!</f>
        <v>#REF!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8"/>
      <c r="T15" s="8"/>
    </row>
    <row r="17" spans="7:24" x14ac:dyDescent="0.25">
      <c r="I17" t="s">
        <v>22</v>
      </c>
    </row>
    <row r="19" spans="7:24" x14ac:dyDescent="0.25">
      <c r="I19" t="s">
        <v>13</v>
      </c>
      <c r="J19">
        <v>363</v>
      </c>
      <c r="V19" t="s">
        <v>21</v>
      </c>
    </row>
    <row r="20" spans="7:24" x14ac:dyDescent="0.25">
      <c r="I20" t="s">
        <v>14</v>
      </c>
      <c r="J20">
        <v>45000</v>
      </c>
      <c r="P20">
        <f>561/363</f>
        <v>1.5454545454545454</v>
      </c>
    </row>
    <row r="21" spans="7:24" x14ac:dyDescent="0.25">
      <c r="I21" t="s">
        <v>15</v>
      </c>
      <c r="J21">
        <f>J20*J19</f>
        <v>16335000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16</v>
      </c>
      <c r="J25" t="s">
        <v>20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>
        <f>900/626</f>
        <v>1.4376996805111821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v>6200000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I28/900</f>
        <v>6888.8888888888887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f>900/626</f>
        <v>1.4376996805111821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4" sqref="C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2024-08-26T05:14:52Z</dcterms:modified>
</cp:coreProperties>
</file>