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PNB\Borivali (West)\Saurabh Anil Gandhi\"/>
    </mc:Choice>
  </mc:AlternateContent>
  <xr:revisionPtr revIDLastSave="0" documentId="13_ncr:1_{A3714468-88CD-4AB3-95F8-7AAD3714E74A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<sst xmlns="http://schemas.openxmlformats.org/spreadsheetml/2006/main" count="133" uniqueCount="92">
  <si>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</si>
  <si>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</si>
  <si>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</si>
  <si>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</si>
  <si>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</si>
  <si>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</si>
  <si>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</si>
  <si>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</si>
  <si>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</si>
  <si>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</si>
  <si>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</si>
  <si>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</si>
  <si>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</si>
  <si>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</si>
  <si>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</si>
  <si>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</si>
  <si>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</si>
  <si>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</si>
  <si>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</si>
  <si>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</si>
  <si>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</si>
  <si>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</si>
  <si>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</si>
  <si>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</si>
  <si>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</si>
  <si>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</si>
  <si>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</si>
  <si>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</si>
  <si>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</si>
  <si>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</si>
  <si>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</si>
  <si>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</si>
  <si>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</si>
  <si>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</si>
  <si>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</si>
  <si>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</si>
  <si>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</si>
  <si>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</si>
  <si>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</si>
  <si>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</si>
  <si>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</si>
  <si>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</si>
  <si>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</si>
  <si>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</si>
  <si>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</si>
  <si>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</si>
  <si>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</si>
  <si>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</si>
  <si>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</si>
  <si>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</si>
  <si>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</si>
  <si>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</si>
  <si>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</si>
  <si>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</si>
  <si>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</si>
  <si>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</si>
  <si>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</si>
  <si>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</si>
  <si>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</si>
  <si>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</si>
  <si>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</si>
  <si>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</si>
  <si>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</si>
  <si>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</si>
  <si>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</si>
  <si>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</si>
  <si>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</si>
  <si>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</si>
  <si>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</si>
  <si>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</si>
  <si>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</si>
  <si>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</si>
  <si>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</si>
  <si>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</si>
  <si>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</si>
  <si>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</si>
  <si>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</si>
  <si>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</si>
  <si>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</si>
  <si>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</si>
  <si>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</si>
  <si>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</si>
  <si>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</si>
  <si>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</si>
  <si>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14.08.2024</t>
  </si>
  <si>
    <t>RERA CA</t>
  </si>
  <si>
    <t>IGR-06.05.24</t>
  </si>
  <si>
    <t>IGR-16.05.24</t>
  </si>
  <si>
    <t>IGR-15.07.24</t>
  </si>
  <si>
    <t>IGR-19.07.24</t>
  </si>
  <si>
    <t>IGR-24.04.24</t>
  </si>
  <si>
    <t>IGR-12.04.24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</si>
</sst>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CFF83-3656-48DA-869A-F22AECC7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546736-65D9-43E7-8058-24F8C16A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34FBEF-C05F-46E1-AFEA-92027B1E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4D040-B313-4DBD-A1FD-D0615314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2BDA08-79B2-4C39-BFD6-C9FF5076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1BBC5D-9518-45D3-B4C4-78977E64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4F16D-4ED5-4B28-B1F3-D39DF9C7B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C4" sqref="C3: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29500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26000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26000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29500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706</v>
      </c>
      <c r="D18" s="24"/>
    </row>
    <row r="19" spans="1:5" x14ac:dyDescent="0.25">
      <c r="A19" s="15" t="s">
        <v>73</v>
      </c>
      <c r="B19" s="6"/>
      <c r="C19" s="30">
        <f>C18*C16</f>
        <v>20827000</v>
      </c>
      <c r="D19" s="72"/>
      <c r="E19" s="65"/>
    </row>
    <row r="20" spans="1:5" x14ac:dyDescent="0.25">
      <c r="A20" s="15" t="s">
        <v>24</v>
      </c>
      <c r="C20" s="31">
        <f>C19*90%</f>
        <v>18744300</v>
      </c>
      <c r="D20" s="30"/>
      <c r="E20" s="65"/>
    </row>
    <row r="21" spans="1:5" x14ac:dyDescent="0.25">
      <c r="A21" s="15" t="s">
        <v>25</v>
      </c>
      <c r="C21" s="31">
        <f>C19*80%</f>
        <v>16661600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2471000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43389.583333333336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765</v>
      </c>
      <c r="C2" s="4">
        <f t="shared" ref="C2:C16" si="1">B2*1.2</f>
        <v>918</v>
      </c>
      <c r="D2" s="4">
        <f t="shared" ref="D2:D16" si="2">C2*1.2</f>
        <v>1101.5999999999999</v>
      </c>
      <c r="E2" s="5">
        <f t="shared" ref="E2:E16" si="3">R2</f>
        <v>22750000</v>
      </c>
      <c r="F2" s="4">
        <f t="shared" ref="F2:F15" si="4">ROUND((E2/B2),0)</f>
        <v>29739</v>
      </c>
      <c r="G2" s="4">
        <f t="shared" ref="G2:G15" si="5">ROUND((E2/C2),0)</f>
        <v>24782</v>
      </c>
      <c r="H2" s="4">
        <f t="shared" ref="H2:H15" si="6">ROUND((E2/D2),0)</f>
        <v>20652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765</v>
      </c>
      <c r="R2" s="2">
        <v>22750000</v>
      </c>
      <c r="S2" s="2" t="s">
        <v>86</v>
      </c>
    </row>
    <row r="3" spans="1:19" x14ac:dyDescent="0.25">
      <c r="A3" s="4">
        <v>2</v>
      </c>
      <c r="B3" s="4">
        <f t="shared" si="0"/>
        <v>1025</v>
      </c>
      <c r="C3" s="4">
        <f t="shared" si="1"/>
        <v>1230</v>
      </c>
      <c r="D3" s="4">
        <f t="shared" si="2"/>
        <v>1476</v>
      </c>
      <c r="E3" s="5">
        <f t="shared" si="3"/>
        <v>28000000</v>
      </c>
      <c r="F3" s="4">
        <f t="shared" si="4"/>
        <v>27317</v>
      </c>
      <c r="G3" s="4">
        <f t="shared" si="5"/>
        <v>22764</v>
      </c>
      <c r="H3" s="4">
        <f t="shared" si="6"/>
        <v>18970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1025</v>
      </c>
      <c r="R3" s="2">
        <v>28000000</v>
      </c>
      <c r="S3" s="2" t="s">
        <v>87</v>
      </c>
    </row>
    <row r="4" spans="1:19" x14ac:dyDescent="0.25">
      <c r="A4" s="4">
        <v>3</v>
      </c>
      <c r="B4" s="4">
        <f t="shared" si="0"/>
        <v>1025</v>
      </c>
      <c r="C4" s="4">
        <f t="shared" si="1"/>
        <v>1230</v>
      </c>
      <c r="D4" s="4">
        <f t="shared" si="2"/>
        <v>1476</v>
      </c>
      <c r="E4" s="5">
        <f t="shared" si="3"/>
        <v>28369000</v>
      </c>
      <c r="F4" s="4">
        <f t="shared" si="4"/>
        <v>27677</v>
      </c>
      <c r="G4" s="4">
        <f t="shared" si="5"/>
        <v>23064</v>
      </c>
      <c r="H4" s="4">
        <f t="shared" si="6"/>
        <v>19220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1025</v>
      </c>
      <c r="R4" s="2">
        <v>28369000</v>
      </c>
      <c r="S4" s="2" t="s">
        <v>88</v>
      </c>
    </row>
    <row r="5" spans="1:19" x14ac:dyDescent="0.25">
      <c r="A5" s="4">
        <v>4</v>
      </c>
      <c r="B5" s="4">
        <f t="shared" si="0"/>
        <v>1150</v>
      </c>
      <c r="C5" s="4">
        <f t="shared" si="1"/>
        <v>1380</v>
      </c>
      <c r="D5" s="4">
        <f t="shared" si="2"/>
        <v>1656</v>
      </c>
      <c r="E5" s="5">
        <f t="shared" si="3"/>
        <v>33582500</v>
      </c>
      <c r="F5" s="4">
        <f t="shared" si="4"/>
        <v>29202</v>
      </c>
      <c r="G5" s="4">
        <f t="shared" si="5"/>
        <v>24335</v>
      </c>
      <c r="H5" s="4">
        <f t="shared" si="6"/>
        <v>20279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1150</v>
      </c>
      <c r="R5" s="2">
        <v>33582500</v>
      </c>
      <c r="S5" s="2" t="s">
        <v>89</v>
      </c>
    </row>
    <row r="6" spans="1:19" x14ac:dyDescent="0.25">
      <c r="A6" s="4">
        <v>5</v>
      </c>
      <c r="B6" s="4">
        <f t="shared" si="0"/>
        <v>1025</v>
      </c>
      <c r="C6" s="4">
        <f t="shared" si="1"/>
        <v>1230</v>
      </c>
      <c r="D6" s="4">
        <f t="shared" si="2"/>
        <v>1476</v>
      </c>
      <c r="E6" s="5">
        <f t="shared" si="3"/>
        <v>28930000</v>
      </c>
      <c r="F6" s="4">
        <f t="shared" si="4"/>
        <v>28224</v>
      </c>
      <c r="G6" s="4">
        <f t="shared" si="5"/>
        <v>23520</v>
      </c>
      <c r="H6" s="4">
        <f t="shared" si="6"/>
        <v>19600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1025</v>
      </c>
      <c r="R6" s="2">
        <v>28930000</v>
      </c>
      <c r="S6" s="2" t="s">
        <v>90</v>
      </c>
    </row>
    <row r="7" spans="1:19" x14ac:dyDescent="0.25">
      <c r="A7" s="4">
        <v>6</v>
      </c>
      <c r="B7" s="4">
        <f t="shared" si="0"/>
        <v>1025</v>
      </c>
      <c r="C7" s="4">
        <f t="shared" si="1"/>
        <v>1230</v>
      </c>
      <c r="D7" s="4">
        <f t="shared" si="2"/>
        <v>1476</v>
      </c>
      <c r="E7" s="5">
        <f t="shared" si="3"/>
        <v>28700000</v>
      </c>
      <c r="F7" s="4">
        <f t="shared" si="4"/>
        <v>28000</v>
      </c>
      <c r="G7" s="4">
        <f t="shared" si="5"/>
        <v>23333</v>
      </c>
      <c r="H7" s="4">
        <f t="shared" si="6"/>
        <v>19444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v>1025</v>
      </c>
      <c r="R7" s="2">
        <v>28700000</v>
      </c>
      <c r="S7" s="2" t="s">
        <v>91</v>
      </c>
    </row>
    <row r="8" spans="1:19" x14ac:dyDescent="0.25">
      <c r="A8" s="4">
        <v>7</v>
      </c>
      <c r="B8" s="4">
        <f t="shared" si="0"/>
        <v>715</v>
      </c>
      <c r="C8" s="4">
        <f t="shared" si="1"/>
        <v>858</v>
      </c>
      <c r="D8" s="4">
        <f t="shared" si="2"/>
        <v>1029.5999999999999</v>
      </c>
      <c r="E8" s="5">
        <f t="shared" si="3"/>
        <v>20000000</v>
      </c>
      <c r="F8" s="4">
        <f t="shared" si="4"/>
        <v>27972</v>
      </c>
      <c r="G8" s="4">
        <f t="shared" si="5"/>
        <v>23310</v>
      </c>
      <c r="H8" s="4">
        <f t="shared" si="6"/>
        <v>19425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715</v>
      </c>
      <c r="R8" s="2">
        <v>20000000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ref="Q2:Q10" si="10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 t="s">
        <v>84</v>
      </c>
      <c r="F28" s="52" t="s">
        <v>85</v>
      </c>
      <c r="G28" s="52">
        <v>715</v>
      </c>
    </row>
    <row r="29" spans="1:19" s="10" customFormat="1" x14ac:dyDescent="0.25">
      <c r="C29" s="67" t="s">
        <v>1</v>
      </c>
      <c r="D29" s="67">
        <v>18590000</v>
      </c>
      <c r="F29" s="52" t="s">
        <v>71</v>
      </c>
      <c r="G29" s="52">
        <v>787</v>
      </c>
      <c r="H29" s="10">
        <f>G29/G28</f>
        <v>1.1006993006993007</v>
      </c>
    </row>
    <row r="30" spans="1:19" s="10" customFormat="1" x14ac:dyDescent="0.25">
      <c r="F30" s="52" t="s">
        <v>72</v>
      </c>
      <c r="G30" s="52">
        <v>27000</v>
      </c>
    </row>
    <row r="31" spans="1:19" s="10" customFormat="1" x14ac:dyDescent="0.25">
      <c r="C31" s="70"/>
      <c r="D31" s="70"/>
      <c r="F31" s="70" t="s">
        <v>73</v>
      </c>
      <c r="G31" s="70">
        <f>G28*G30</f>
        <v>19305000</v>
      </c>
      <c r="H31" s="10">
        <f>G31/D29</f>
        <v>1.0384615384615385</v>
      </c>
    </row>
    <row r="32" spans="1:19" s="10" customFormat="1" x14ac:dyDescent="0.25">
      <c r="C32" s="70"/>
      <c r="D32" s="70"/>
      <c r="F32" s="70" t="s">
        <v>24</v>
      </c>
      <c r="G32" s="70">
        <f>G31*90%</f>
        <v>17374500</v>
      </c>
    </row>
    <row r="33" spans="3:7" s="10" customFormat="1" x14ac:dyDescent="0.25">
      <c r="C33" s="70"/>
      <c r="D33" s="70"/>
      <c r="F33" s="70" t="s">
        <v>25</v>
      </c>
      <c r="G33" s="70">
        <f>G31*80%</f>
        <v>15444000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2024-08-24T06:15:12Z</dcterms:modified>
</cp:coreProperties>
</file>