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85" tabRatio="481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</sheets>
  <calcPr calcId="124519"/>
</workbook>
</file>

<file path=xl/calcChain.xml><?xml version="1.0" encoding="utf-8"?>
<calcChain xmlns="http://schemas.openxmlformats.org/spreadsheetml/2006/main">
  <c r="C4" i="1"/>
  <c r="M26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57" s="1"/>
  <c r="I7"/>
  <c r="C46" l="1"/>
  <c r="H12"/>
  <c r="H11"/>
  <c r="H10"/>
  <c r="H9"/>
  <c r="H8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7" s="1"/>
  <c r="C54"/>
  <c r="C55" s="1"/>
  <c r="C56" s="1"/>
  <c r="C47" l="1"/>
  <c r="C48" s="1"/>
  <c r="C53" l="1"/>
  <c r="C49"/>
  <c r="C50"/>
  <c r="C51" s="1"/>
  <c r="C52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<sst xmlns="http://schemas.openxmlformats.org/spreadsheetml/2006/main" count="27" uniqueCount="24">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</sst>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16852</xdr:colOff>
      <xdr:row>7</xdr:row>
      <xdr:rowOff>10990</xdr:rowOff>
    </xdr:from>
    <xdr:to>
      <xdr:col>10</xdr:col>
      <xdr:colOff>146538</xdr:colOff>
      <xdr:row>26</xdr:row>
      <xdr:rowOff>20515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52" y="1344490"/>
          <a:ext cx="6262321" cy="36290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171450</xdr:rowOff>
    </xdr:from>
    <xdr:to>
      <xdr:col>10</xdr:col>
      <xdr:colOff>200025</xdr:colOff>
      <xdr:row>28</xdr:row>
      <xdr:rowOff>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1504950"/>
          <a:ext cx="6276975" cy="38290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139944</xdr:rowOff>
    </xdr:from>
    <xdr:to>
      <xdr:col>9</xdr:col>
      <xdr:colOff>161924</xdr:colOff>
      <xdr:row>42</xdr:row>
      <xdr:rowOff>16119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40444"/>
          <a:ext cx="5635136" cy="38766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5</xdr:row>
      <xdr:rowOff>9525</xdr:rowOff>
    </xdr:from>
    <xdr:to>
      <xdr:col>10</xdr:col>
      <xdr:colOff>323850</xdr:colOff>
      <xdr:row>24</xdr:row>
      <xdr:rowOff>152400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1525" y="962025"/>
          <a:ext cx="5648325" cy="37623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4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7" sqref="H7"/>
    </sheetView>
  </sheetViews>
  <sheetFormatPr defaultRowHeight="16.5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198</v>
      </c>
      <c r="E2" s="4"/>
      <c r="F2" s="4"/>
      <c r="G2" s="23"/>
      <c r="H2" s="1"/>
    </row>
    <row r="3" spans="1:15">
      <c r="B3" s="22" t="s">
        <v>10</v>
      </c>
      <c r="C3" s="25">
        <v>13000</v>
      </c>
      <c r="D3" s="13"/>
      <c r="E3" s="24"/>
      <c r="F3" s="24"/>
      <c r="G3" s="13"/>
      <c r="H3" s="1"/>
    </row>
    <row r="4" spans="1:15" ht="24" customHeight="1">
      <c r="B4" s="73" t="s">
        <v>21</v>
      </c>
      <c r="C4" s="70">
        <f>ROUND((C2*C3),0)</f>
        <v>2574000</v>
      </c>
      <c r="F4" s="20"/>
      <c r="G4" s="20"/>
    </row>
    <row r="5" spans="1:15">
      <c r="B5" s="11" t="s">
        <v>17</v>
      </c>
    </row>
    <row r="6" spans="1:15" s="3" customFormat="1" ht="60.75" thickBot="1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>
      <c r="B7" s="60" t="s">
        <v>23</v>
      </c>
      <c r="C7" s="63">
        <v>99</v>
      </c>
      <c r="D7" s="40">
        <v>2021</v>
      </c>
      <c r="E7" s="40">
        <v>2024</v>
      </c>
      <c r="F7" s="40">
        <v>60</v>
      </c>
      <c r="G7" s="58">
        <v>21500</v>
      </c>
      <c r="H7" s="67">
        <v>3</v>
      </c>
      <c r="I7" s="68">
        <f>IF(H7&gt;=5,90*H7/F7,0)</f>
        <v>0</v>
      </c>
      <c r="J7" s="69">
        <f t="shared" ref="J7:J12" si="0">G7/100*I7</f>
        <v>0</v>
      </c>
      <c r="K7" s="69">
        <f>ROUND((G7-J7),0)</f>
        <v>21500</v>
      </c>
      <c r="L7" s="69">
        <f>ROUND((K7*C7),0)</f>
        <v>2128500</v>
      </c>
      <c r="M7" s="69">
        <f>ROUND((C7*G7),0)</f>
        <v>2128500</v>
      </c>
    </row>
    <row r="8" spans="1:15" ht="17.25" hidden="1" thickBot="1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2128500</v>
      </c>
      <c r="M27" s="15">
        <f>SUM(M7:M26)</f>
        <v>2128500</v>
      </c>
    </row>
    <row r="28" spans="1:14" hidden="1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>
      <c r="B46" s="2" t="s">
        <v>16</v>
      </c>
      <c r="C46" s="70">
        <f>C4</f>
        <v>2574000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>
      <c r="B47" s="2" t="s">
        <v>17</v>
      </c>
      <c r="C47" s="70">
        <f>L27</f>
        <v>2128500</v>
      </c>
      <c r="D47" s="17"/>
      <c r="E47" s="17"/>
      <c r="F47" s="17"/>
      <c r="G47" s="17"/>
      <c r="H47" s="18"/>
      <c r="K47" s="18"/>
    </row>
    <row r="48" spans="2:15">
      <c r="B48" s="11" t="s">
        <v>12</v>
      </c>
      <c r="C48" s="70">
        <f>C46+C47</f>
        <v>4702500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>
      <c r="B49" s="11" t="s">
        <v>13</v>
      </c>
      <c r="C49" s="70">
        <f>ROUND((C48*0.95),0)</f>
        <v>4467375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>
      <c r="B50" s="28" t="s">
        <v>11</v>
      </c>
      <c r="C50" s="70">
        <f>C48*0.8</f>
        <v>3762000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>
      <c r="B51" s="33"/>
      <c r="C51" s="70">
        <f>ROUNDUP(C50,0)</f>
        <v>3762000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>
      <c r="B52" s="33"/>
      <c r="C52" s="70">
        <f>C51-C50</f>
        <v>0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>
      <c r="B53" s="11" t="s">
        <v>14</v>
      </c>
      <c r="C53" s="70">
        <f>ROUND((C48*0.8),0)</f>
        <v>3762000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>
      <c r="B57" s="11" t="s">
        <v>18</v>
      </c>
      <c r="C57" s="70">
        <f>M27*0.85</f>
        <v>1809225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130" zoomScaleNormal="130" workbookViewId="0">
      <selection activeCell="E10" sqref="E10"/>
    </sheetView>
  </sheetViews>
  <sheetFormatPr defaultRowHeight="15"/>
  <cols>
    <col min="3" max="3" width="9.85546875" bestFit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E12" sqref="E12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21" zoomScale="130" zoomScaleNormal="130" workbookViewId="0">
      <selection activeCell="D25" sqref="D25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0" sqref="H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Listing1</vt:lpstr>
      <vt:lpstr>Listing2</vt:lpstr>
      <vt:lpstr>Listing3</vt:lpstr>
      <vt:lpstr>Listing4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2024-08-21T09:54:59Z</dcterms:modified>
</cp:coreProperties>
</file>