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Chinchpokli (East)\Anupam Ghoshal\"/>
    </mc:Choice>
  </mc:AlternateContent>
  <xr:revisionPtr revIDLastSave="0" documentId="13_ncr:1_{CF6BC9CC-21C9-4848-A2C3-2E7D1B0CE2EE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4" i="23" l="1"/>
  <c r="F23" i="23"/>
  <c r="F10" i="23"/>
  <c r="F11" i="23" s="1"/>
  <c r="F7" i="23"/>
  <c r="F8" i="23" s="1"/>
  <c r="F6" i="23"/>
  <c r="F5" i="23"/>
  <c r="F14" i="23" s="1"/>
  <c r="F12" i="23" l="1"/>
  <c r="F13" i="23" s="1"/>
  <c r="F16" i="23" s="1"/>
  <c r="F19" i="23" s="1"/>
  <c r="C25" i="23"/>
  <c r="G31" i="4"/>
  <c r="F20" i="23" l="1"/>
  <c r="F25" i="23"/>
  <c r="F21" i="23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<sst xmlns="http://schemas.openxmlformats.org/spreadsheetml/2006/main" count="133" uniqueCount="88">
  <si>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</si>
  <si>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</si>
  <si>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</si>
  <si>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</si>
  <si>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</si>
  <si>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</si>
  <si>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</si>
  <si>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</si>
  <si>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</si>
  <si>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</si>
  <si>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</si>
  <si>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</si>
  <si>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</si>
  <si>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</si>
  <si>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</si>
  <si>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</si>
  <si>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</si>
  <si>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</si>
  <si>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</si>
  <si>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</si>
  <si>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</si>
  <si>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</si>
  <si>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</si>
  <si>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</si>
  <si>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</si>
  <si>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</si>
  <si>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</si>
  <si>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</si>
  <si>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</si>
  <si>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</si>
  <si>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</si>
  <si>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</si>
  <si>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</si>
  <si>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</si>
  <si>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</si>
  <si>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</si>
  <si>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</si>
  <si>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</si>
  <si>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</si>
  <si>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</si>
  <si>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</si>
  <si>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</si>
  <si>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</si>
  <si>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</si>
  <si>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</si>
  <si>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</si>
  <si>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</si>
  <si>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</si>
  <si>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</si>
  <si>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</si>
  <si>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</si>
  <si>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</si>
  <si>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</si>
  <si>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</si>
  <si>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</si>
  <si>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</si>
  <si>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</si>
  <si>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</si>
  <si>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</si>
  <si>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</si>
  <si>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</si>
  <si>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</si>
  <si>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</si>
  <si>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</si>
  <si>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</si>
  <si>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</si>
  <si>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</si>
  <si>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</si>
  <si>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</si>
  <si>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</si>
  <si>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</si>
  <si>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</si>
  <si>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</si>
  <si>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</si>
  <si>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</si>
  <si>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</si>
  <si>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</si>
  <si>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</si>
  <si>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</si>
  <si>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</si>
  <si>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</si>
  <si>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</si>
  <si>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</si>
  <si>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</si>
  <si>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IGR-16.08.24</t>
  </si>
  <si>
    <t>IGR-21.08.24</t>
  </si>
  <si>
    <t>Yogesh Vankar</t>
  </si>
  <si>
    <t>Vastukala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</si>
</sst>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38620D-E4E9-4981-8EF9-D5FB64F7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9B2EDF-2B68-49D5-BB76-BAB011B6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144E7D-8326-40F7-A48F-8220A8445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47</xdr:row>
      <xdr:rowOff>96466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D7DB6F-472F-4B5D-953C-4F81C1470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716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DA76F2-8907-450B-A8DA-B10C02B97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830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47000</v>
      </c>
      <c r="D3" s="22" t="s">
        <v>75</v>
      </c>
      <c r="E3" s="6" t="s">
        <v>83</v>
      </c>
      <c r="F3" s="19">
        <v>47500</v>
      </c>
      <c r="G3" s="22" t="s">
        <v>75</v>
      </c>
      <c r="H3" s="6" t="s">
        <v>83</v>
      </c>
    </row>
    <row r="4" spans="1:8" ht="30" x14ac:dyDescent="0.25">
      <c r="A4" s="21" t="s">
        <v>14</v>
      </c>
      <c r="B4" s="18"/>
      <c r="C4" s="19">
        <v>3500</v>
      </c>
      <c r="D4" s="22"/>
      <c r="F4" s="19">
        <v>3500</v>
      </c>
      <c r="G4" s="22"/>
    </row>
    <row r="5" spans="1:8" x14ac:dyDescent="0.25">
      <c r="A5" s="15" t="s">
        <v>15</v>
      </c>
      <c r="B5" s="18"/>
      <c r="C5" s="19">
        <f>C3-C4</f>
        <v>43500</v>
      </c>
      <c r="D5" s="22"/>
      <c r="F5" s="19">
        <f>F3-F4</f>
        <v>44000</v>
      </c>
      <c r="G5" s="22"/>
    </row>
    <row r="6" spans="1:8" x14ac:dyDescent="0.25">
      <c r="A6" s="15" t="s">
        <v>16</v>
      </c>
      <c r="B6" s="18"/>
      <c r="C6" s="19">
        <f>C4</f>
        <v>3500</v>
      </c>
      <c r="D6" s="22"/>
      <c r="F6" s="19">
        <f>F4</f>
        <v>3500</v>
      </c>
      <c r="G6" s="22"/>
    </row>
    <row r="7" spans="1:8" x14ac:dyDescent="0.25">
      <c r="A7" s="15" t="s">
        <v>17</v>
      </c>
      <c r="B7" s="23"/>
      <c r="C7" s="24">
        <f>D7-D8</f>
        <v>0</v>
      </c>
      <c r="D7" s="24">
        <v>2024</v>
      </c>
      <c r="F7" s="24">
        <f>G7-G8</f>
        <v>0</v>
      </c>
      <c r="G7" s="24">
        <v>2024</v>
      </c>
    </row>
    <row r="8" spans="1:8" x14ac:dyDescent="0.25">
      <c r="A8" s="15" t="s">
        <v>18</v>
      </c>
      <c r="B8" s="23"/>
      <c r="C8" s="24">
        <f>C9-C7</f>
        <v>60</v>
      </c>
      <c r="D8" s="24">
        <v>2024</v>
      </c>
      <c r="F8" s="24">
        <f>F9-F7</f>
        <v>60</v>
      </c>
      <c r="G8" s="24">
        <v>2024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0</v>
      </c>
      <c r="D10" s="24"/>
      <c r="F10" s="24">
        <f>90*F7/F9</f>
        <v>0</v>
      </c>
      <c r="G10" s="24"/>
    </row>
    <row r="11" spans="1:8" x14ac:dyDescent="0.25">
      <c r="A11" s="15"/>
      <c r="B11" s="25"/>
      <c r="C11" s="26">
        <f>C10%</f>
        <v>0</v>
      </c>
      <c r="D11" s="26"/>
      <c r="F11" s="26">
        <f>F10%</f>
        <v>0</v>
      </c>
      <c r="G11" s="26"/>
    </row>
    <row r="12" spans="1:8" x14ac:dyDescent="0.25">
      <c r="A12" s="15" t="s">
        <v>21</v>
      </c>
      <c r="B12" s="18"/>
      <c r="C12" s="19">
        <f>C6*C11</f>
        <v>0</v>
      </c>
      <c r="D12" s="22"/>
      <c r="F12" s="19">
        <f>F6*F11</f>
        <v>0</v>
      </c>
      <c r="G12" s="22"/>
    </row>
    <row r="13" spans="1:8" x14ac:dyDescent="0.25">
      <c r="A13" s="15" t="s">
        <v>22</v>
      </c>
      <c r="B13" s="18"/>
      <c r="C13" s="19">
        <f>C6-C12</f>
        <v>3500</v>
      </c>
      <c r="D13" s="22"/>
      <c r="F13" s="19">
        <f>F6-F12</f>
        <v>3500</v>
      </c>
      <c r="G13" s="22"/>
    </row>
    <row r="14" spans="1:8" x14ac:dyDescent="0.25">
      <c r="A14" s="15" t="s">
        <v>15</v>
      </c>
      <c r="B14" s="18"/>
      <c r="C14" s="19">
        <f>C5</f>
        <v>43500</v>
      </c>
      <c r="D14" s="22"/>
      <c r="F14" s="19">
        <f>F5</f>
        <v>44000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47000</v>
      </c>
      <c r="D16" s="22"/>
      <c r="F16" s="20">
        <f>F14+F13</f>
        <v>47500</v>
      </c>
      <c r="G16" s="22"/>
    </row>
    <row r="17" spans="1:8" x14ac:dyDescent="0.25">
      <c r="B17" s="23"/>
      <c r="C17" s="24" t="s">
        <v>87</v>
      </c>
      <c r="D17" s="24"/>
      <c r="F17" s="24" t="s">
        <v>86</v>
      </c>
      <c r="G17" s="24"/>
    </row>
    <row r="18" spans="1:8" x14ac:dyDescent="0.25">
      <c r="A18" s="71" t="str">
        <f>E3</f>
        <v>ACA</v>
      </c>
      <c r="B18" s="7"/>
      <c r="C18" s="29">
        <v>379</v>
      </c>
      <c r="D18" s="24"/>
      <c r="F18" s="29">
        <v>379</v>
      </c>
      <c r="G18" s="24"/>
    </row>
    <row r="19" spans="1:8" x14ac:dyDescent="0.25">
      <c r="A19" s="15" t="s">
        <v>73</v>
      </c>
      <c r="B19" s="6"/>
      <c r="C19" s="30">
        <f>C18*C16</f>
        <v>17813000</v>
      </c>
      <c r="D19" s="72"/>
      <c r="E19" s="65"/>
      <c r="F19" s="30">
        <f>F18*F16</f>
        <v>18002500</v>
      </c>
      <c r="G19" s="72"/>
      <c r="H19" s="65"/>
    </row>
    <row r="20" spans="1:8" x14ac:dyDescent="0.25">
      <c r="A20" s="15" t="s">
        <v>24</v>
      </c>
      <c r="C20" s="31">
        <f>C19*90%</f>
        <v>16031700</v>
      </c>
      <c r="D20" s="30"/>
      <c r="E20" s="65"/>
      <c r="F20" s="31">
        <f>F19*90%</f>
        <v>16202250</v>
      </c>
      <c r="G20" s="30"/>
      <c r="H20" s="65"/>
    </row>
    <row r="21" spans="1:8" x14ac:dyDescent="0.25">
      <c r="A21" s="15" t="s">
        <v>25</v>
      </c>
      <c r="C21" s="31">
        <f>C19*80%</f>
        <v>14250400</v>
      </c>
      <c r="D21" s="31"/>
      <c r="E21" s="65"/>
      <c r="F21" s="31">
        <f>F19*80%</f>
        <v>14402000</v>
      </c>
      <c r="G21" s="31"/>
      <c r="H21" s="65"/>
    </row>
    <row r="22" spans="1:8" x14ac:dyDescent="0.25">
      <c r="A22" s="15"/>
      <c r="D22" s="24"/>
      <c r="G22" s="24"/>
    </row>
    <row r="23" spans="1:8" x14ac:dyDescent="0.25">
      <c r="A23" s="32" t="s">
        <v>26</v>
      </c>
      <c r="B23" s="33"/>
      <c r="C23" s="34">
        <f>C4*C18</f>
        <v>1326500</v>
      </c>
      <c r="D23" s="34"/>
      <c r="F23" s="34">
        <f>F4*F18</f>
        <v>1326500</v>
      </c>
      <c r="G23" s="34"/>
    </row>
    <row r="24" spans="1:8" x14ac:dyDescent="0.25">
      <c r="A24" s="15" t="s">
        <v>27</v>
      </c>
    </row>
    <row r="25" spans="1:8" x14ac:dyDescent="0.25">
      <c r="A25" s="35" t="s">
        <v>28</v>
      </c>
      <c r="B25" s="16"/>
      <c r="C25" s="31">
        <f>C19*0.03/12</f>
        <v>44532.5</v>
      </c>
      <c r="D25" s="31"/>
      <c r="E25" s="31"/>
      <c r="F25" s="31">
        <f>F19*0.03/12</f>
        <v>45006.25</v>
      </c>
      <c r="G25" s="31"/>
      <c r="H25" s="31"/>
    </row>
    <row r="26" spans="1:8" x14ac:dyDescent="0.25">
      <c r="C26" s="31"/>
      <c r="D26" s="31"/>
      <c r="F26" s="31"/>
      <c r="G26" s="31"/>
    </row>
    <row r="27" spans="1:8" x14ac:dyDescent="0.25">
      <c r="C27" s="31"/>
      <c r="D27" s="31"/>
      <c r="F27" s="31"/>
      <c r="G27" s="31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29" sqref="R29:S2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379</v>
      </c>
      <c r="C2" s="4">
        <f t="shared" ref="C2:C16" si="1">B2*1.2</f>
        <v>454.8</v>
      </c>
      <c r="D2" s="4">
        <f t="shared" ref="D2:D16" si="2">C2*1.2</f>
        <v>545.76</v>
      </c>
      <c r="E2" s="5">
        <f t="shared" ref="E2:E16" si="3">R2</f>
        <v>17200000</v>
      </c>
      <c r="F2" s="4">
        <f t="shared" ref="F2:F15" si="4">ROUND((E2/B2),0)</f>
        <v>45383</v>
      </c>
      <c r="G2" s="4">
        <f t="shared" ref="G2:G15" si="5">ROUND((E2/C2),0)</f>
        <v>37819</v>
      </c>
      <c r="H2" s="4">
        <f t="shared" ref="H2:H15" si="6">ROUND((E2/D2),0)</f>
        <v>31516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379</v>
      </c>
      <c r="R2" s="2">
        <v>17200000</v>
      </c>
      <c r="S2" s="2" t="s">
        <v>85</v>
      </c>
    </row>
    <row r="3" spans="1:19" x14ac:dyDescent="0.25">
      <c r="A3" s="4">
        <v>2</v>
      </c>
      <c r="B3" s="4">
        <f t="shared" si="0"/>
        <v>379</v>
      </c>
      <c r="C3" s="4">
        <f t="shared" si="1"/>
        <v>454.8</v>
      </c>
      <c r="D3" s="4">
        <f t="shared" si="2"/>
        <v>545.76</v>
      </c>
      <c r="E3" s="5">
        <f t="shared" si="3"/>
        <v>16978500</v>
      </c>
      <c r="F3" s="73">
        <f t="shared" si="4"/>
        <v>44798</v>
      </c>
      <c r="G3" s="73">
        <f t="shared" si="5"/>
        <v>37332</v>
      </c>
      <c r="H3" s="73">
        <f t="shared" si="6"/>
        <v>31110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379</v>
      </c>
      <c r="R3" s="74">
        <v>16978500</v>
      </c>
      <c r="S3" s="2" t="s">
        <v>84</v>
      </c>
    </row>
    <row r="4" spans="1:19" x14ac:dyDescent="0.25">
      <c r="A4" s="4">
        <v>3</v>
      </c>
      <c r="B4" s="4">
        <f t="shared" si="0"/>
        <v>379</v>
      </c>
      <c r="C4" s="4">
        <f t="shared" si="1"/>
        <v>454.8</v>
      </c>
      <c r="D4" s="4">
        <f t="shared" si="2"/>
        <v>545.76</v>
      </c>
      <c r="E4" s="5">
        <f t="shared" si="3"/>
        <v>17779000</v>
      </c>
      <c r="F4" s="73">
        <f t="shared" si="4"/>
        <v>46910</v>
      </c>
      <c r="G4" s="73">
        <f t="shared" si="5"/>
        <v>39092</v>
      </c>
      <c r="H4" s="73">
        <f t="shared" si="6"/>
        <v>32577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379</v>
      </c>
      <c r="R4" s="74">
        <v>17779000</v>
      </c>
      <c r="S4" s="2" t="s">
        <v>84</v>
      </c>
    </row>
    <row r="5" spans="1:19" x14ac:dyDescent="0.25">
      <c r="A5" s="4">
        <v>4</v>
      </c>
      <c r="B5" s="4">
        <f t="shared" si="0"/>
        <v>382</v>
      </c>
      <c r="C5" s="4">
        <f t="shared" si="1"/>
        <v>458.4</v>
      </c>
      <c r="D5" s="4">
        <f t="shared" si="2"/>
        <v>550.07999999999993</v>
      </c>
      <c r="E5" s="5">
        <f t="shared" si="3"/>
        <v>18200000</v>
      </c>
      <c r="F5" s="73">
        <f t="shared" si="4"/>
        <v>47644</v>
      </c>
      <c r="G5" s="73">
        <f t="shared" si="5"/>
        <v>39703</v>
      </c>
      <c r="H5" s="73">
        <f t="shared" si="6"/>
        <v>33086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382</v>
      </c>
      <c r="R5" s="74">
        <v>18200000</v>
      </c>
      <c r="S5" s="2"/>
    </row>
    <row r="6" spans="1:19" x14ac:dyDescent="0.25">
      <c r="A6" s="4">
        <v>5</v>
      </c>
      <c r="B6" s="4">
        <f t="shared" si="0"/>
        <v>382</v>
      </c>
      <c r="C6" s="4">
        <f t="shared" si="1"/>
        <v>458.4</v>
      </c>
      <c r="D6" s="4">
        <f t="shared" si="2"/>
        <v>550.07999999999993</v>
      </c>
      <c r="E6" s="5">
        <f t="shared" si="3"/>
        <v>18000000</v>
      </c>
      <c r="F6" s="73">
        <f t="shared" si="4"/>
        <v>47120</v>
      </c>
      <c r="G6" s="73">
        <f t="shared" si="5"/>
        <v>39267</v>
      </c>
      <c r="H6" s="73">
        <f t="shared" si="6"/>
        <v>32723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382</v>
      </c>
      <c r="R6" s="74">
        <v>18000000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7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83</v>
      </c>
      <c r="G28" s="52">
        <v>379</v>
      </c>
    </row>
    <row r="29" spans="1:19" s="10" customFormat="1" x14ac:dyDescent="0.25">
      <c r="C29" s="67" t="s">
        <v>1</v>
      </c>
      <c r="D29" s="67">
        <v>17297000</v>
      </c>
      <c r="F29" s="52" t="s">
        <v>71</v>
      </c>
      <c r="G29" s="52">
        <v>417</v>
      </c>
      <c r="H29" s="10">
        <f>G29/G28</f>
        <v>1.1002638522427441</v>
      </c>
    </row>
    <row r="30" spans="1:19" s="10" customFormat="1" x14ac:dyDescent="0.25">
      <c r="F30" s="52" t="s">
        <v>72</v>
      </c>
      <c r="G30" s="52">
        <v>47000</v>
      </c>
    </row>
    <row r="31" spans="1:19" s="10" customFormat="1" x14ac:dyDescent="0.25">
      <c r="C31" s="70"/>
      <c r="D31" s="70"/>
      <c r="F31" s="70" t="s">
        <v>73</v>
      </c>
      <c r="G31" s="70">
        <f>G28*G30</f>
        <v>17813000</v>
      </c>
      <c r="H31" s="10">
        <f>G31/D29</f>
        <v>1.0298317627334219</v>
      </c>
    </row>
    <row r="32" spans="1:19" s="10" customFormat="1" x14ac:dyDescent="0.25">
      <c r="C32" s="70"/>
      <c r="D32" s="70"/>
      <c r="F32" s="70" t="s">
        <v>24</v>
      </c>
      <c r="G32" s="70">
        <f>G31*90%</f>
        <v>16031700</v>
      </c>
    </row>
    <row r="33" spans="3:7" s="10" customFormat="1" x14ac:dyDescent="0.25">
      <c r="C33" s="70"/>
      <c r="D33" s="70"/>
      <c r="F33" s="70" t="s">
        <v>25</v>
      </c>
      <c r="G33" s="70">
        <f>G31*80%</f>
        <v>14250400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9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2024-08-24T06:24:38Z</dcterms:modified>
</cp:coreProperties>
</file>