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PARUL CHAUDHARY\"/>
    </mc:Choice>
  </mc:AlternateContent>
  <xr:revisionPtr revIDLastSave="0" documentId="13_ncr:1_{638B8CBF-740E-45E3-AE7D-D64DE8E9629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D32" i="4"/>
  <c r="D31" i="4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<sst xmlns="http://schemas.openxmlformats.org/spreadsheetml/2006/main" count="135" uniqueCount="93">
  <si>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</si>
  <si>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</si>
  <si>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</si>
  <si>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</si>
  <si>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</si>
  <si>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</si>
  <si>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</si>
  <si>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</si>
  <si>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</si>
  <si>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</si>
  <si>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</si>
  <si>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</si>
  <si>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</si>
  <si>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</si>
  <si>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</si>
  <si>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</si>
  <si>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</si>
  <si>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</si>
  <si>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</si>
  <si>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</si>
  <si>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</si>
  <si>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</si>
  <si>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</si>
  <si>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</si>
  <si>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</si>
  <si>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</si>
  <si>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</si>
  <si>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</si>
  <si>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</si>
  <si>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</si>
  <si>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</si>
  <si>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</si>
  <si>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</si>
  <si>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</si>
  <si>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</si>
  <si>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</si>
  <si>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</si>
  <si>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</si>
  <si>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</si>
  <si>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</si>
  <si>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</si>
  <si>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</si>
  <si>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</si>
  <si>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</si>
  <si>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</si>
  <si>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</si>
  <si>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</si>
  <si>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</si>
  <si>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</si>
  <si>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</si>
  <si>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</si>
  <si>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</si>
  <si>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</si>
  <si>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</si>
  <si>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</si>
  <si>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</si>
  <si>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</si>
  <si>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</si>
  <si>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</si>
  <si>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</si>
  <si>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</si>
  <si>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</si>
  <si>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</si>
  <si>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</si>
  <si>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</si>
  <si>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</si>
  <si>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</si>
  <si>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</si>
  <si>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</si>
  <si>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</si>
  <si>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</si>
  <si>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</si>
  <si>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</si>
  <si>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</si>
  <si>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</si>
  <si>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</si>
  <si>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</si>
  <si>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</si>
  <si>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</si>
  <si>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</si>
  <si>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</si>
  <si>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</si>
  <si>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</si>
  <si>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</si>
  <si>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</si>
  <si>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BALC</t>
  </si>
  <si>
    <t>TACA</t>
  </si>
  <si>
    <t xml:space="preserve">Draft Agreement </t>
  </si>
  <si>
    <t>09.10.2023</t>
  </si>
  <si>
    <t>IGR-03.04.24</t>
  </si>
  <si>
    <t>IGR-15.02.24</t>
  </si>
  <si>
    <t>IGR-18.12.23</t>
  </si>
  <si>
    <t>IGR-23.10.23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</si>
</sst>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1</xdr:row>
      <xdr:rowOff>38100</xdr:rowOff>
    </xdr:from>
    <xdr:to>
      <xdr:col>29</xdr:col>
      <xdr:colOff>545031</xdr:colOff>
      <xdr:row>41</xdr:row>
      <xdr:rowOff>58269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4E1DC-51A7-4F34-8F4D-E5A74FC1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575" y="228600"/>
          <a:ext cx="15089706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28575</xdr:rowOff>
    </xdr:from>
    <xdr:to>
      <xdr:col>21</xdr:col>
      <xdr:colOff>421256</xdr:colOff>
      <xdr:row>74</xdr:row>
      <xdr:rowOff>96439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809991-C341-4710-9898-18D3C075A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24575"/>
          <a:ext cx="15451706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47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7BE1E-A4F0-4A38-A294-A20119CE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1106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971F0-A630-4813-AA58-F191941F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25906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582212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16797-3EDD-452C-82A4-5E23D884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07012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29</xdr:col>
      <xdr:colOff>607314</xdr:colOff>
      <xdr:row>56</xdr:row>
      <xdr:rowOff>132064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EC8E6-F119-4F31-9C63-1DDBAD08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20EAD3-B9FA-42B8-BF3F-0A4C7080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62B25-3D30-40CF-8A0A-D1A1C9D0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7DD0E-D021-4B66-B01A-D8EE1E67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K13" sqref="K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17200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14700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14700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17200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652</v>
      </c>
      <c r="D18" s="24"/>
    </row>
    <row r="19" spans="1:5" x14ac:dyDescent="0.25">
      <c r="A19" s="15" t="s">
        <v>73</v>
      </c>
      <c r="B19" s="6"/>
      <c r="C19" s="30">
        <f>C18*C16</f>
        <v>11214400</v>
      </c>
      <c r="D19" s="72"/>
      <c r="E19" s="65"/>
    </row>
    <row r="20" spans="1:5" x14ac:dyDescent="0.25">
      <c r="A20" s="15" t="s">
        <v>24</v>
      </c>
      <c r="C20" s="31">
        <f>C19*98%</f>
        <v>10990112</v>
      </c>
      <c r="D20" s="30"/>
      <c r="E20" s="65"/>
    </row>
    <row r="21" spans="1:5" x14ac:dyDescent="0.25">
      <c r="A21" s="15" t="s">
        <v>25</v>
      </c>
      <c r="C21" s="31">
        <f>C19*80%</f>
        <v>8971520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1630000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23363.333333333332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4" sqref="V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11000000</v>
      </c>
      <c r="F2" s="4">
        <f t="shared" ref="F2:F15" si="4">ROUND((E2/B2),0)</f>
        <v>14667</v>
      </c>
      <c r="G2" s="4">
        <f t="shared" ref="G2:G15" si="5">ROUND((E2/C2),0)</f>
        <v>12222</v>
      </c>
      <c r="H2" s="4">
        <f t="shared" ref="H2:H15" si="6">ROUND((E2/D2),0)</f>
        <v>10185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750</v>
      </c>
      <c r="R2" s="2">
        <v>11000000</v>
      </c>
      <c r="S2" s="2"/>
    </row>
    <row r="3" spans="1:19" x14ac:dyDescent="0.25">
      <c r="A3" s="4">
        <v>2</v>
      </c>
      <c r="B3" s="4">
        <f t="shared" si="0"/>
        <v>600</v>
      </c>
      <c r="C3" s="4">
        <f t="shared" si="1"/>
        <v>720</v>
      </c>
      <c r="D3" s="4">
        <f t="shared" si="2"/>
        <v>864</v>
      </c>
      <c r="E3" s="5">
        <f t="shared" si="3"/>
        <v>10600000</v>
      </c>
      <c r="F3" s="74">
        <f t="shared" si="4"/>
        <v>17667</v>
      </c>
      <c r="G3" s="74">
        <f t="shared" si="5"/>
        <v>14722</v>
      </c>
      <c r="H3" s="74">
        <f t="shared" si="6"/>
        <v>12269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600</v>
      </c>
      <c r="R3" s="75">
        <v>10600000</v>
      </c>
      <c r="S3" s="2"/>
    </row>
    <row r="4" spans="1:19" x14ac:dyDescent="0.25">
      <c r="A4" s="4">
        <v>3</v>
      </c>
      <c r="B4" s="4">
        <f t="shared" si="0"/>
        <v>828</v>
      </c>
      <c r="C4" s="4">
        <f t="shared" si="1"/>
        <v>993.59999999999991</v>
      </c>
      <c r="D4" s="4">
        <f t="shared" si="2"/>
        <v>1192.32</v>
      </c>
      <c r="E4" s="5">
        <f t="shared" si="3"/>
        <v>15300000</v>
      </c>
      <c r="F4" s="74">
        <f t="shared" si="4"/>
        <v>18478</v>
      </c>
      <c r="G4" s="74">
        <f t="shared" si="5"/>
        <v>15399</v>
      </c>
      <c r="H4" s="74">
        <f t="shared" si="6"/>
        <v>12832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828</v>
      </c>
      <c r="R4" s="75">
        <v>15300000</v>
      </c>
      <c r="S4" s="2"/>
    </row>
    <row r="5" spans="1:19" x14ac:dyDescent="0.25">
      <c r="A5" s="4">
        <v>4</v>
      </c>
      <c r="B5" s="4">
        <f t="shared" si="0"/>
        <v>398</v>
      </c>
      <c r="C5" s="4">
        <f t="shared" si="1"/>
        <v>477.59999999999997</v>
      </c>
      <c r="D5" s="4">
        <f t="shared" si="2"/>
        <v>573.11999999999989</v>
      </c>
      <c r="E5" s="5">
        <f t="shared" si="3"/>
        <v>5200000</v>
      </c>
      <c r="F5" s="4">
        <f t="shared" si="4"/>
        <v>13065</v>
      </c>
      <c r="G5" s="4">
        <f t="shared" si="5"/>
        <v>10888</v>
      </c>
      <c r="H5" s="4">
        <f t="shared" si="6"/>
        <v>9073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398</v>
      </c>
      <c r="R5" s="2">
        <v>5200000</v>
      </c>
      <c r="S5" s="2" t="s">
        <v>92</v>
      </c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10764000</v>
      </c>
      <c r="F6" s="4">
        <f t="shared" si="4"/>
        <v>13455</v>
      </c>
      <c r="G6" s="4">
        <f t="shared" si="5"/>
        <v>11213</v>
      </c>
      <c r="H6" s="4">
        <f t="shared" si="6"/>
        <v>9344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800</v>
      </c>
      <c r="R6" s="2">
        <v>10764000</v>
      </c>
      <c r="S6" s="2" t="s">
        <v>89</v>
      </c>
    </row>
    <row r="7" spans="1:19" x14ac:dyDescent="0.25">
      <c r="A7" s="4">
        <v>6</v>
      </c>
      <c r="B7" s="4">
        <f t="shared" si="0"/>
        <v>433</v>
      </c>
      <c r="C7" s="4">
        <f t="shared" si="1"/>
        <v>519.6</v>
      </c>
      <c r="D7" s="4">
        <f t="shared" si="2"/>
        <v>623.52</v>
      </c>
      <c r="E7" s="5">
        <f t="shared" si="3"/>
        <v>5915000</v>
      </c>
      <c r="F7" s="74">
        <f t="shared" si="4"/>
        <v>13661</v>
      </c>
      <c r="G7" s="74">
        <f t="shared" si="5"/>
        <v>11384</v>
      </c>
      <c r="H7" s="74">
        <f t="shared" si="6"/>
        <v>9486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433</v>
      </c>
      <c r="R7" s="75">
        <v>5915000</v>
      </c>
      <c r="S7" s="75" t="s">
        <v>90</v>
      </c>
    </row>
    <row r="8" spans="1:19" x14ac:dyDescent="0.25">
      <c r="A8" s="4">
        <v>7</v>
      </c>
      <c r="B8" s="4">
        <f t="shared" si="0"/>
        <v>620</v>
      </c>
      <c r="C8" s="4">
        <f t="shared" si="1"/>
        <v>744</v>
      </c>
      <c r="D8" s="4">
        <f t="shared" si="2"/>
        <v>892.8</v>
      </c>
      <c r="E8" s="5">
        <f t="shared" si="3"/>
        <v>8370000</v>
      </c>
      <c r="F8" s="74">
        <f t="shared" si="4"/>
        <v>13500</v>
      </c>
      <c r="G8" s="74">
        <f t="shared" si="5"/>
        <v>11250</v>
      </c>
      <c r="H8" s="74">
        <f t="shared" si="6"/>
        <v>9375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620</v>
      </c>
      <c r="R8" s="75">
        <v>8370000</v>
      </c>
      <c r="S8" s="75" t="s">
        <v>91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C24" s="67" t="s">
        <v>74</v>
      </c>
      <c r="D24" s="67" t="s">
        <v>88</v>
      </c>
      <c r="F24" s="68"/>
    </row>
    <row r="25" spans="1:19" s="10" customFormat="1" x14ac:dyDescent="0.25">
      <c r="C25" s="67" t="s">
        <v>1</v>
      </c>
      <c r="D25" s="67">
        <v>11000000</v>
      </c>
      <c r="F25" s="69"/>
    </row>
    <row r="26" spans="1:19" s="10" customFormat="1" x14ac:dyDescent="0.25">
      <c r="F26" s="52" t="s">
        <v>84</v>
      </c>
      <c r="G26" s="52">
        <v>594</v>
      </c>
    </row>
    <row r="27" spans="1:19" s="10" customFormat="1" x14ac:dyDescent="0.25">
      <c r="F27" s="52" t="s">
        <v>85</v>
      </c>
      <c r="G27" s="52">
        <v>58</v>
      </c>
    </row>
    <row r="28" spans="1:19" s="10" customFormat="1" x14ac:dyDescent="0.25">
      <c r="C28" s="67" t="s">
        <v>87</v>
      </c>
      <c r="D28" s="67"/>
      <c r="F28" s="52" t="s">
        <v>86</v>
      </c>
      <c r="G28" s="52">
        <f>SUM(G26:G27)</f>
        <v>652</v>
      </c>
    </row>
    <row r="29" spans="1:19" s="10" customFormat="1" x14ac:dyDescent="0.25">
      <c r="C29" s="67" t="s">
        <v>1</v>
      </c>
      <c r="D29" s="67">
        <v>8992000</v>
      </c>
      <c r="F29" s="52" t="s">
        <v>71</v>
      </c>
      <c r="G29" s="52">
        <v>717</v>
      </c>
      <c r="H29" s="10">
        <f>G29/G28</f>
        <v>1.0996932515337423</v>
      </c>
    </row>
    <row r="30" spans="1:19" s="10" customFormat="1" x14ac:dyDescent="0.25">
      <c r="F30" s="52" t="s">
        <v>72</v>
      </c>
      <c r="G30" s="52">
        <v>17200</v>
      </c>
    </row>
    <row r="31" spans="1:19" s="10" customFormat="1" x14ac:dyDescent="0.25">
      <c r="C31" s="70"/>
      <c r="D31" s="70">
        <f>D29/G28</f>
        <v>13791.411042944785</v>
      </c>
      <c r="F31" s="70" t="s">
        <v>73</v>
      </c>
      <c r="G31" s="70">
        <f>G28*G30</f>
        <v>11214400</v>
      </c>
      <c r="H31" s="10">
        <f>G31/D29</f>
        <v>1.2471530249110321</v>
      </c>
    </row>
    <row r="32" spans="1:19" s="10" customFormat="1" x14ac:dyDescent="0.25">
      <c r="C32" s="70"/>
      <c r="D32" s="70">
        <f>D25/G28</f>
        <v>16871.165644171779</v>
      </c>
      <c r="F32" s="70" t="s">
        <v>24</v>
      </c>
      <c r="G32" s="70">
        <f>G31*98%</f>
        <v>10990112</v>
      </c>
    </row>
    <row r="33" spans="3:7" s="10" customFormat="1" x14ac:dyDescent="0.25">
      <c r="C33" s="70"/>
      <c r="D33" s="70"/>
      <c r="F33" s="70" t="s">
        <v>25</v>
      </c>
      <c r="G33" s="70">
        <f>G31*80%</f>
        <v>8971520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X8" sqref="X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2024-08-22T06:54:26Z</dcterms:modified>
</cp:coreProperties>
</file>