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Belapur\Abhishek Anand Singh\"/>
    </mc:Choice>
  </mc:AlternateContent>
  <xr:revisionPtr revIDLastSave="0" documentId="13_ncr:1_{40EA99D9-C3FC-439D-B10A-DE6DAEBAFE1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T10" i="4" l="1"/>
  <c r="T11" i="4"/>
  <c r="T12" i="4" l="1"/>
  <c r="G22" i="4" l="1"/>
  <c r="J31" i="4"/>
  <c r="S12" i="4"/>
  <c r="Q12" i="4"/>
  <c r="S11" i="4"/>
  <c r="Q11" i="4"/>
  <c r="S10" i="4"/>
  <c r="Q10" i="4"/>
  <c r="C13" i="4"/>
  <c r="C14" i="4"/>
  <c r="C15" i="4"/>
  <c r="C2" i="4"/>
  <c r="H22" i="4"/>
  <c r="I31" i="4"/>
  <c r="I20" i="4"/>
  <c r="P12" i="4" l="1"/>
  <c r="P11" i="4"/>
  <c r="P10" i="4"/>
  <c r="P9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<sst xmlns="http://schemas.openxmlformats.org/spreadsheetml/2006/main" count="25" uniqueCount="22">
  <si>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</si>
  <si>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</si>
  <si>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</si>
  <si>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</si>
  <si>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</si>
  <si>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</si>
  <si>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</si>
  <si>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</si>
  <si>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</si>
  <si>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</si>
  <si>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</si>
  <si>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</si>
  <si>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</si>
  <si>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 1304 /1305 13 th floor A wing Aikyam village Rohinjan panvel</t>
  </si>
  <si>
    <t>ca</t>
  </si>
  <si>
    <t>agreemetn = 09.08.2024</t>
  </si>
  <si>
    <t>av</t>
  </si>
  <si>
    <t>sd</t>
  </si>
  <si>
    <t>rd</t>
  </si>
  <si>
    <t>bv</t>
  </si>
  <si>
    <t>rate</t>
  </si>
  <si>
    <t>fmv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</si>
</sst>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4" fontId="0" fillId="3" borderId="0" xfId="0" applyNumberForma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47</xdr:row>
      <xdr:rowOff>86923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42730B8-B4C2-46CD-B8F4-EEC7E9DD04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583223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47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949D029-7A44-4271-AE9F-90017D53E6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82967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31</xdr:col>
      <xdr:colOff>409575</xdr:colOff>
      <xdr:row>48</xdr:row>
      <xdr:rowOff>66675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422D9F-4333-40EA-A3D6-52CD28C5D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18087975" cy="88296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410823</xdr:colOff>
      <xdr:row>51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D82B9E-5E7B-42C6-96FA-258EF0A9B6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945223" cy="86022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410823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AD05BC-9C74-46DF-83C3-C8068B5CBD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45223" cy="86022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353665</xdr:colOff>
      <xdr:row>48</xdr:row>
      <xdr:rowOff>1203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0E1BE6A-0A38-4ABD-AB4F-E8A85B317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88065" cy="862132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372718</xdr:colOff>
      <xdr:row>51</xdr:row>
      <xdr:rowOff>1170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189EF2F-F751-4956-A186-92B7589166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07118" cy="838317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487034</xdr:colOff>
      <xdr:row>45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716C5B5-98F6-40D4-9983-DF3804EC2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21434" cy="862132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410823</xdr:colOff>
      <xdr:row>45</xdr:row>
      <xdr:rowOff>115486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9E7F17-50E4-4A95-8A43-A6DC89C3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45223" cy="8497486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429876</xdr:colOff>
      <xdr:row>46</xdr:row>
      <xdr:rowOff>39302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321F296-D75F-455A-BFD9-70103D4DC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64276" cy="861180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48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EEE147-498D-46E6-9C68-333CEE7CD7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90011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topLeftCell="E1" zoomScaleNormal="100" workbookViewId="0">
      <selection activeCell="T11" sqref="T1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5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602</v>
      </c>
      <c r="C2" s="4">
        <f>B2*1.1</f>
        <v>662.2</v>
      </c>
      <c r="D2" s="4">
        <f t="shared" ref="D2:D13" si="2">C2*1.2</f>
        <v>794.64</v>
      </c>
      <c r="E2" s="5">
        <f t="shared" ref="E2:E13" si="3">R2</f>
        <v>5800000</v>
      </c>
      <c r="F2" s="10">
        <f t="shared" ref="F2:F13" si="4">ROUND((E2/B2),0)</f>
        <v>9635</v>
      </c>
      <c r="G2" s="10">
        <f t="shared" ref="G2:G13" si="5">ROUND((E2/C2),0)</f>
        <v>8759</v>
      </c>
      <c r="H2" s="10">
        <f t="shared" ref="H2:H13" si="6">ROUND((E2/D2),0)</f>
        <v>7299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602</v>
      </c>
      <c r="R2" s="2">
        <v>5800000</v>
      </c>
      <c r="S2" s="8"/>
      <c r="T2" s="8"/>
    </row>
    <row r="3" spans="1:20" x14ac:dyDescent="0.25">
      <c r="A3" s="4">
        <f t="shared" si="0"/>
        <v>0</v>
      </c>
      <c r="B3" s="4">
        <f t="shared" si="1"/>
        <v>517</v>
      </c>
      <c r="C3" s="4">
        <f t="shared" ref="C3:C15" si="9">B3*1.1</f>
        <v>568.70000000000005</v>
      </c>
      <c r="D3" s="4">
        <f t="shared" si="2"/>
        <v>682.44</v>
      </c>
      <c r="E3" s="5">
        <f t="shared" si="3"/>
        <v>5868000</v>
      </c>
      <c r="F3" s="10">
        <f t="shared" si="4"/>
        <v>11350</v>
      </c>
      <c r="G3" s="10">
        <f t="shared" si="5"/>
        <v>10318</v>
      </c>
      <c r="H3" s="10">
        <f t="shared" si="6"/>
        <v>8599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517</v>
      </c>
      <c r="R3" s="2">
        <v>5868000</v>
      </c>
      <c r="S3" s="8"/>
      <c r="T3" s="8"/>
    </row>
    <row r="4" spans="1:20" x14ac:dyDescent="0.25">
      <c r="A4" s="4">
        <f t="shared" si="0"/>
        <v>0</v>
      </c>
      <c r="B4" s="4">
        <f t="shared" si="1"/>
        <v>363</v>
      </c>
      <c r="C4" s="4">
        <f t="shared" si="9"/>
        <v>399.3</v>
      </c>
      <c r="D4" s="4">
        <f t="shared" si="2"/>
        <v>479.15999999999997</v>
      </c>
      <c r="E4" s="16">
        <f t="shared" si="3"/>
        <v>4120000</v>
      </c>
      <c r="F4" s="10">
        <f t="shared" si="4"/>
        <v>11350</v>
      </c>
      <c r="G4" s="10">
        <f t="shared" si="5"/>
        <v>10318</v>
      </c>
      <c r="H4" s="10">
        <f t="shared" si="6"/>
        <v>8598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363</v>
      </c>
      <c r="R4" s="2">
        <v>4120000</v>
      </c>
      <c r="S4" s="8"/>
      <c r="T4" s="8"/>
    </row>
    <row r="5" spans="1:20" x14ac:dyDescent="0.25">
      <c r="A5" s="4">
        <f t="shared" si="0"/>
        <v>0</v>
      </c>
      <c r="B5" s="4">
        <f t="shared" si="1"/>
        <v>363</v>
      </c>
      <c r="C5" s="4">
        <f t="shared" si="9"/>
        <v>399.3</v>
      </c>
      <c r="D5" s="4">
        <f t="shared" si="2"/>
        <v>479.15999999999997</v>
      </c>
      <c r="E5" s="16">
        <f t="shared" si="3"/>
        <v>4036000</v>
      </c>
      <c r="F5" s="10">
        <f t="shared" si="4"/>
        <v>11118</v>
      </c>
      <c r="G5" s="10">
        <f t="shared" si="5"/>
        <v>10108</v>
      </c>
      <c r="H5" s="10">
        <f t="shared" si="6"/>
        <v>8423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363</v>
      </c>
      <c r="R5" s="2">
        <v>4036000</v>
      </c>
      <c r="S5" s="8"/>
      <c r="T5" s="8"/>
    </row>
    <row r="6" spans="1:20" x14ac:dyDescent="0.25">
      <c r="A6" s="4">
        <f t="shared" si="0"/>
        <v>0</v>
      </c>
      <c r="B6" s="4">
        <f t="shared" si="1"/>
        <v>396</v>
      </c>
      <c r="C6" s="4">
        <f t="shared" si="9"/>
        <v>435.6</v>
      </c>
      <c r="D6" s="4">
        <f t="shared" si="2"/>
        <v>522.72</v>
      </c>
      <c r="E6" s="16">
        <f t="shared" si="3"/>
        <v>4495000</v>
      </c>
      <c r="F6" s="10">
        <f t="shared" si="4"/>
        <v>11351</v>
      </c>
      <c r="G6" s="10">
        <f t="shared" si="5"/>
        <v>10319</v>
      </c>
      <c r="H6" s="10">
        <f t="shared" si="6"/>
        <v>8599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396</v>
      </c>
      <c r="R6" s="2">
        <v>4495000</v>
      </c>
      <c r="S6" s="8"/>
      <c r="T6" s="8"/>
    </row>
    <row r="7" spans="1:20" x14ac:dyDescent="0.25">
      <c r="A7" s="4">
        <f t="shared" si="0"/>
        <v>0</v>
      </c>
      <c r="B7" s="4">
        <f t="shared" si="1"/>
        <v>363</v>
      </c>
      <c r="C7" s="4">
        <f t="shared" si="9"/>
        <v>399.3</v>
      </c>
      <c r="D7" s="4">
        <f t="shared" si="2"/>
        <v>479.15999999999997</v>
      </c>
      <c r="E7" s="16">
        <f t="shared" si="3"/>
        <v>4000000</v>
      </c>
      <c r="F7" s="10">
        <f t="shared" si="4"/>
        <v>11019</v>
      </c>
      <c r="G7" s="10">
        <f t="shared" si="5"/>
        <v>10018</v>
      </c>
      <c r="H7" s="10">
        <f t="shared" si="6"/>
        <v>8348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363</v>
      </c>
      <c r="R7" s="2">
        <v>4000000</v>
      </c>
      <c r="S7" s="8"/>
      <c r="T7" s="8"/>
    </row>
    <row r="8" spans="1:20" x14ac:dyDescent="0.25">
      <c r="A8" s="4">
        <f t="shared" si="0"/>
        <v>0</v>
      </c>
      <c r="B8" s="4">
        <f t="shared" si="1"/>
        <v>363</v>
      </c>
      <c r="C8" s="4">
        <f t="shared" si="9"/>
        <v>399.3</v>
      </c>
      <c r="D8" s="4">
        <f t="shared" si="2"/>
        <v>479.15999999999997</v>
      </c>
      <c r="E8" s="16">
        <f t="shared" si="3"/>
        <v>4400000</v>
      </c>
      <c r="F8" s="15">
        <f t="shared" si="4"/>
        <v>12121</v>
      </c>
      <c r="G8" s="10">
        <f t="shared" si="5"/>
        <v>11019</v>
      </c>
      <c r="H8" s="10">
        <f t="shared" si="6"/>
        <v>9183</v>
      </c>
      <c r="I8" s="4" t="e">
        <f>#REF!</f>
        <v>#REF!</v>
      </c>
      <c r="J8" s="4">
        <f t="shared" si="7"/>
        <v>0</v>
      </c>
      <c r="O8">
        <v>0</v>
      </c>
      <c r="P8">
        <f t="shared" si="8"/>
        <v>0</v>
      </c>
      <c r="Q8">
        <v>363</v>
      </c>
      <c r="R8" s="2">
        <v>4400000</v>
      </c>
      <c r="S8" s="8"/>
      <c r="T8" s="8"/>
    </row>
    <row r="9" spans="1:20" x14ac:dyDescent="0.25">
      <c r="A9" s="4">
        <f t="shared" si="0"/>
        <v>0</v>
      </c>
      <c r="B9" s="4">
        <f t="shared" si="1"/>
        <v>363</v>
      </c>
      <c r="C9" s="4">
        <f t="shared" si="9"/>
        <v>399.3</v>
      </c>
      <c r="D9" s="4">
        <f t="shared" si="2"/>
        <v>479.15999999999997</v>
      </c>
      <c r="E9" s="16">
        <f t="shared" si="3"/>
        <v>4360000</v>
      </c>
      <c r="F9" s="15">
        <f t="shared" si="4"/>
        <v>12011</v>
      </c>
      <c r="G9" s="10">
        <f t="shared" si="5"/>
        <v>10919</v>
      </c>
      <c r="H9" s="10">
        <f t="shared" si="6"/>
        <v>9099</v>
      </c>
      <c r="I9" s="4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v>363</v>
      </c>
      <c r="R9" s="2">
        <v>4360000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400.92670799999996</v>
      </c>
      <c r="C10" s="4">
        <f t="shared" si="9"/>
        <v>441.01937879999997</v>
      </c>
      <c r="D10" s="4">
        <f t="shared" si="2"/>
        <v>529.22325455999999</v>
      </c>
      <c r="E10" s="16">
        <f t="shared" si="3"/>
        <v>3564814</v>
      </c>
      <c r="F10" s="10">
        <f t="shared" si="4"/>
        <v>8891</v>
      </c>
      <c r="G10" s="10">
        <f t="shared" si="5"/>
        <v>8083</v>
      </c>
      <c r="H10" s="10">
        <f t="shared" si="6"/>
        <v>6736</v>
      </c>
      <c r="I10" s="4" t="e">
        <f>#REF!</f>
        <v>#REF!</v>
      </c>
      <c r="J10" s="4">
        <f t="shared" si="7"/>
        <v>3844414</v>
      </c>
      <c r="O10">
        <v>0</v>
      </c>
      <c r="P10">
        <f t="shared" si="8"/>
        <v>0</v>
      </c>
      <c r="Q10">
        <f>37.247*10.764</f>
        <v>400.92670799999996</v>
      </c>
      <c r="R10" s="2">
        <v>3564814</v>
      </c>
      <c r="S10" s="17">
        <f>R10+249600+30000</f>
        <v>3844414</v>
      </c>
      <c r="T10" s="8">
        <f>F10*1.2</f>
        <v>10669.199999999999</v>
      </c>
    </row>
    <row r="11" spans="1:20" x14ac:dyDescent="0.25">
      <c r="A11" s="4">
        <f t="shared" si="0"/>
        <v>0</v>
      </c>
      <c r="B11" s="4">
        <f t="shared" si="1"/>
        <v>396.00755999999996</v>
      </c>
      <c r="C11" s="4">
        <f t="shared" si="9"/>
        <v>435.608316</v>
      </c>
      <c r="D11" s="4">
        <f t="shared" si="2"/>
        <v>522.7299792</v>
      </c>
      <c r="E11" s="16">
        <f t="shared" si="3"/>
        <v>3592593</v>
      </c>
      <c r="F11" s="10">
        <f t="shared" si="4"/>
        <v>9072</v>
      </c>
      <c r="G11" s="10">
        <f t="shared" si="5"/>
        <v>8247</v>
      </c>
      <c r="H11" s="10">
        <f t="shared" si="6"/>
        <v>6873</v>
      </c>
      <c r="I11" s="4" t="e">
        <f>#REF!</f>
        <v>#REF!</v>
      </c>
      <c r="J11" s="4">
        <f t="shared" si="7"/>
        <v>3874093</v>
      </c>
      <c r="O11">
        <v>0</v>
      </c>
      <c r="P11">
        <f t="shared" si="8"/>
        <v>0</v>
      </c>
      <c r="Q11">
        <f>36.79*10.764</f>
        <v>396.00755999999996</v>
      </c>
      <c r="R11" s="2">
        <v>3592593</v>
      </c>
      <c r="S11" s="17">
        <f>R11+251500+30000</f>
        <v>3874093</v>
      </c>
      <c r="T11" s="8">
        <f>F11*1.2</f>
        <v>10886.4</v>
      </c>
    </row>
    <row r="12" spans="1:20" x14ac:dyDescent="0.25">
      <c r="A12" s="4">
        <f t="shared" si="0"/>
        <v>0</v>
      </c>
      <c r="B12" s="4">
        <f t="shared" si="1"/>
        <v>400.92670799999996</v>
      </c>
      <c r="C12" s="4">
        <f t="shared" si="9"/>
        <v>441.01937879999997</v>
      </c>
      <c r="D12" s="4">
        <f t="shared" si="2"/>
        <v>529.22325455999999</v>
      </c>
      <c r="E12" s="16">
        <f t="shared" si="3"/>
        <v>3833451</v>
      </c>
      <c r="F12" s="15">
        <f t="shared" si="4"/>
        <v>9561</v>
      </c>
      <c r="G12" s="10">
        <f t="shared" si="5"/>
        <v>8692</v>
      </c>
      <c r="H12" s="10">
        <f t="shared" si="6"/>
        <v>7244</v>
      </c>
      <c r="I12" s="4" t="e">
        <f>#REF!</f>
        <v>#REF!</v>
      </c>
      <c r="J12" s="4">
        <f t="shared" si="7"/>
        <v>4131851</v>
      </c>
      <c r="O12">
        <v>0</v>
      </c>
      <c r="P12">
        <f t="shared" si="8"/>
        <v>0</v>
      </c>
      <c r="Q12">
        <f>37.247*10.764</f>
        <v>400.92670799999996</v>
      </c>
      <c r="R12" s="2">
        <v>3833451</v>
      </c>
      <c r="S12" s="17">
        <f>R12+268400+30000</f>
        <v>4131851</v>
      </c>
      <c r="T12" s="8">
        <f>F12*1.2</f>
        <v>11473.199999999999</v>
      </c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" si="11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16">
        <f t="shared" ref="E14:E15" si="13">R14</f>
        <v>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5" si="18">O14/1.2</f>
        <v>0</v>
      </c>
      <c r="Q14">
        <f t="shared" ref="Q14:Q15" si="19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9"/>
        <v>0</v>
      </c>
      <c r="R15" s="2">
        <v>0</v>
      </c>
      <c r="S15" s="8"/>
      <c r="T15" s="8"/>
    </row>
    <row r="17" spans="6:24" x14ac:dyDescent="0.25">
      <c r="G17" t="s">
        <v>13</v>
      </c>
    </row>
    <row r="19" spans="6:24" x14ac:dyDescent="0.25">
      <c r="G19">
        <v>1304</v>
      </c>
      <c r="H19">
        <v>1305</v>
      </c>
    </row>
    <row r="20" spans="6:24" x14ac:dyDescent="0.25">
      <c r="F20" s="7" t="s">
        <v>14</v>
      </c>
      <c r="G20">
        <v>363</v>
      </c>
      <c r="H20">
        <v>363</v>
      </c>
      <c r="I20">
        <f>33.748*10.764</f>
        <v>363.26347199999998</v>
      </c>
    </row>
    <row r="21" spans="6:24" x14ac:dyDescent="0.25">
      <c r="F21" s="7" t="s">
        <v>20</v>
      </c>
      <c r="G21">
        <v>11500</v>
      </c>
      <c r="H21">
        <v>11500</v>
      </c>
    </row>
    <row r="22" spans="6:24" x14ac:dyDescent="0.25">
      <c r="F22" s="7" t="s">
        <v>21</v>
      </c>
      <c r="G22" s="6">
        <f>G21*G20</f>
        <v>4174500</v>
      </c>
      <c r="H22" s="6">
        <f>H21*H20</f>
        <v>4174500</v>
      </c>
    </row>
    <row r="24" spans="6:24" x14ac:dyDescent="0.25"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H26" t="s">
        <v>15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I27">
        <v>1305</v>
      </c>
      <c r="J27">
        <v>1304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H28" t="s">
        <v>16</v>
      </c>
      <c r="I28">
        <v>3451500</v>
      </c>
      <c r="J28">
        <v>3451500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H29" t="s">
        <v>17</v>
      </c>
      <c r="I29">
        <v>241700</v>
      </c>
      <c r="J29">
        <v>241700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H30" t="s">
        <v>18</v>
      </c>
      <c r="I30">
        <v>30000</v>
      </c>
      <c r="J30">
        <v>30000</v>
      </c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H31" t="s">
        <v>19</v>
      </c>
      <c r="I31">
        <f>SUM(I28:I30)</f>
        <v>3723200</v>
      </c>
      <c r="J31">
        <f>SUM(J28:J30)</f>
        <v>3723200</v>
      </c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C3" sqref="C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topLeftCell="A7"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2024-08-16T11:41:48Z</dcterms:modified>
</cp:coreProperties>
</file>