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umit Premshankar Awasthy - BOM\"/>
    </mc:Choice>
  </mc:AlternateContent>
  <xr:revisionPtr revIDLastSave="0" documentId="13_ncr:1_{C1700FD8-30A6-41AF-845F-FA5A6FDE308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R15" i="24" l="1"/>
  <c r="Q15" i="24"/>
  <c r="G39" i="4"/>
  <c r="G38" i="4"/>
  <c r="G37" i="4"/>
  <c r="G33" i="4"/>
  <c r="F33" i="4"/>
  <c r="R40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<sst xmlns="http://schemas.openxmlformats.org/spreadsheetml/2006/main" count="49" uniqueCount="43">
  <si>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</si>
  <si>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</si>
  <si>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</si>
  <si>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</si>
  <si>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</si>
  <si>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</si>
  <si>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</si>
  <si>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</si>
  <si>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</si>
  <si>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</si>
  <si>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</si>
  <si>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</si>
  <si>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</si>
  <si>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</si>
  <si>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</si>
  <si>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</si>
  <si>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</si>
  <si>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</si>
  <si>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</si>
  <si>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</si>
  <si>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</si>
  <si>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</si>
  <si>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</si>
  <si>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</si>
  <si>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</si>
  <si>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</si>
  <si>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</si>
  <si>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</si>
  <si>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</si>
  <si>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</si>
  <si>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</si>
  <si>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</si>
  <si>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</si>
  <si>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</si>
  <si>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</si>
  <si>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</si>
  <si>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</si>
  <si>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</si>
  <si>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</si>
  <si>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Kannamwar Nagar )  - Mr. Sumit Premshankar Awasthy</t>
  </si>
  <si>
    <t>Agree CA</t>
  </si>
  <si>
    <t>other area</t>
  </si>
  <si>
    <t>rera cert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</si>
</sst>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37</xdr:row>
      <xdr:rowOff>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BA0DB3-035B-4B0A-8568-E6C426FF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65922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229823</xdr:colOff>
      <xdr:row>38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FDEC5C-0910-4958-8793-3B1C4BA0A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64223" cy="69827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0</xdr:rowOff>
    </xdr:from>
    <xdr:to>
      <xdr:col>15</xdr:col>
      <xdr:colOff>353649</xdr:colOff>
      <xdr:row>39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DBF90-21E0-4DB3-8F3C-0C42F6CFB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0"/>
          <a:ext cx="8773749" cy="74591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36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B135B-42EE-4A20-AD56-9389D0C9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68303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39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8E922-3E69-40FF-9E06-319A236D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74400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56EDEC-2976-4BD3-84E5-C9C770E90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7230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43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765CC4-E05E-45A5-A3A8-34977C703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7182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45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71CDD-5AC0-4922-BBB6-D48CDD17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39</xdr:row>
      <xdr:rowOff>67648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969EA1-009B-437B-AE84-CD669F89D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973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105981</xdr:colOff>
      <xdr:row>43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C44D35-F1FB-4863-8474-E545703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40381" cy="7030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E612C6-426C-4986-9E46-59376DE8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7030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38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BC07C-0CB2-4016-B42E-23210D85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70685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97E88-0881-43F4-B92B-2320AD705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3733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EF823-A8EB-4C29-9FBF-5A0CC941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106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X48" sqref="X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381</v>
      </c>
      <c r="C3" s="4">
        <f>B3*1.2</f>
        <v>457.2</v>
      </c>
      <c r="D3" s="4">
        <f t="shared" ref="D3:D14" si="2">C3*1.2</f>
        <v>548.64</v>
      </c>
      <c r="E3" s="5">
        <f t="shared" ref="E3:E14" si="3">R3</f>
        <v>5995226</v>
      </c>
      <c r="F3" s="9">
        <f t="shared" ref="F3:F14" si="4">ROUND((E3/B3),0)</f>
        <v>15736</v>
      </c>
      <c r="G3" s="9">
        <f t="shared" ref="G3:G14" si="5">ROUND((E3/C3),0)</f>
        <v>13113</v>
      </c>
      <c r="H3" s="9">
        <f t="shared" ref="H3:H14" si="6">ROUND((E3/D3),0)</f>
        <v>10927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381</v>
      </c>
      <c r="R3" s="2">
        <v>5995226</v>
      </c>
    </row>
    <row r="4" spans="1:20" x14ac:dyDescent="0.25">
      <c r="A4" s="4">
        <f t="shared" ref="A4:A9" si="9">N4</f>
        <v>0</v>
      </c>
      <c r="B4" s="4">
        <f t="shared" ref="B4:B9" si="10">Q4</f>
        <v>381</v>
      </c>
      <c r="C4" s="4">
        <f t="shared" ref="C4:C9" si="11">B4*1.2</f>
        <v>457.2</v>
      </c>
      <c r="D4" s="4">
        <f t="shared" ref="D4:D9" si="12">C4*1.2</f>
        <v>548.64</v>
      </c>
      <c r="E4" s="5">
        <f t="shared" ref="E4:E9" si="13">R4</f>
        <v>6127002</v>
      </c>
      <c r="F4" s="9">
        <f t="shared" ref="F4:F9" si="14">ROUND((E4/B4),0)</f>
        <v>16081</v>
      </c>
      <c r="G4" s="9">
        <f t="shared" ref="G4:G9" si="15">ROUND((E4/C4),0)</f>
        <v>13401</v>
      </c>
      <c r="H4" s="9">
        <f t="shared" ref="H4:H9" si="16">ROUND((E4/D4),0)</f>
        <v>11168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381</v>
      </c>
      <c r="R4" s="2">
        <v>6127002</v>
      </c>
    </row>
    <row r="5" spans="1:20" x14ac:dyDescent="0.25">
      <c r="A5" s="4">
        <f t="shared" si="9"/>
        <v>0</v>
      </c>
      <c r="B5" s="4">
        <f t="shared" si="10"/>
        <v>387</v>
      </c>
      <c r="C5" s="4">
        <f t="shared" si="11"/>
        <v>464.4</v>
      </c>
      <c r="D5" s="4">
        <f t="shared" si="12"/>
        <v>557.28</v>
      </c>
      <c r="E5" s="5">
        <f t="shared" si="13"/>
        <v>6385500</v>
      </c>
      <c r="F5" s="9">
        <f t="shared" si="14"/>
        <v>16500</v>
      </c>
      <c r="G5" s="9">
        <f t="shared" si="15"/>
        <v>13750</v>
      </c>
      <c r="H5" s="9">
        <f t="shared" si="16"/>
        <v>11458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387</v>
      </c>
      <c r="R5" s="2">
        <v>6385500</v>
      </c>
    </row>
    <row r="6" spans="1:20" x14ac:dyDescent="0.25">
      <c r="A6" s="4">
        <f t="shared" si="9"/>
        <v>0</v>
      </c>
      <c r="B6" s="4">
        <f t="shared" si="10"/>
        <v>387</v>
      </c>
      <c r="C6" s="4">
        <f t="shared" si="11"/>
        <v>464.4</v>
      </c>
      <c r="D6" s="4">
        <f t="shared" si="12"/>
        <v>557.28</v>
      </c>
      <c r="E6" s="5">
        <f t="shared" si="13"/>
        <v>6540300</v>
      </c>
      <c r="F6" s="9">
        <f t="shared" si="14"/>
        <v>16900</v>
      </c>
      <c r="G6" s="9">
        <f t="shared" si="15"/>
        <v>14083</v>
      </c>
      <c r="H6" s="9">
        <f t="shared" si="16"/>
        <v>11736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387</v>
      </c>
      <c r="R6" s="2">
        <v>6540300</v>
      </c>
    </row>
    <row r="7" spans="1:20" x14ac:dyDescent="0.25">
      <c r="A7" s="4">
        <f t="shared" si="9"/>
        <v>0</v>
      </c>
      <c r="B7" s="4">
        <f t="shared" si="10"/>
        <v>387</v>
      </c>
      <c r="C7" s="4">
        <f t="shared" si="11"/>
        <v>464.4</v>
      </c>
      <c r="D7" s="4">
        <f t="shared" si="12"/>
        <v>557.28</v>
      </c>
      <c r="E7" s="5">
        <f t="shared" si="13"/>
        <v>6629526</v>
      </c>
      <c r="F7" s="9">
        <f t="shared" si="14"/>
        <v>17131</v>
      </c>
      <c r="G7" s="9">
        <f t="shared" si="15"/>
        <v>14275</v>
      </c>
      <c r="H7" s="9">
        <f t="shared" si="16"/>
        <v>11896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387</v>
      </c>
      <c r="R7" s="2">
        <v>6629526</v>
      </c>
    </row>
    <row r="8" spans="1:20" s="47" customFormat="1" x14ac:dyDescent="0.25">
      <c r="A8" s="45">
        <f t="shared" si="9"/>
        <v>0</v>
      </c>
      <c r="B8" s="45">
        <f t="shared" si="10"/>
        <v>381</v>
      </c>
      <c r="C8" s="45">
        <f t="shared" si="11"/>
        <v>457.2</v>
      </c>
      <c r="D8" s="45">
        <f t="shared" si="12"/>
        <v>548.64</v>
      </c>
      <c r="E8" s="46">
        <f t="shared" si="13"/>
        <v>6922124</v>
      </c>
      <c r="F8" s="45">
        <f t="shared" si="14"/>
        <v>18168</v>
      </c>
      <c r="G8" s="45">
        <f t="shared" si="15"/>
        <v>15140</v>
      </c>
      <c r="H8" s="45">
        <f t="shared" si="16"/>
        <v>12617</v>
      </c>
      <c r="I8" s="45" t="e">
        <f>#REF!</f>
        <v>#REF!</v>
      </c>
      <c r="J8" s="45">
        <f t="shared" si="17"/>
        <v>0</v>
      </c>
      <c r="O8" s="47">
        <v>0</v>
      </c>
      <c r="P8" s="47">
        <f t="shared" si="18"/>
        <v>0</v>
      </c>
      <c r="Q8" s="47">
        <v>381</v>
      </c>
      <c r="R8" s="48">
        <v>6922124</v>
      </c>
    </row>
    <row r="9" spans="1:20" x14ac:dyDescent="0.25">
      <c r="A9" s="4">
        <f t="shared" si="9"/>
        <v>0</v>
      </c>
      <c r="B9" s="4">
        <f t="shared" si="10"/>
        <v>551</v>
      </c>
      <c r="C9" s="4">
        <f t="shared" si="11"/>
        <v>661.19999999999993</v>
      </c>
      <c r="D9" s="4">
        <f t="shared" si="12"/>
        <v>793.43999999999994</v>
      </c>
      <c r="E9" s="5">
        <f t="shared" si="13"/>
        <v>8267204</v>
      </c>
      <c r="F9" s="9">
        <f t="shared" si="14"/>
        <v>15004</v>
      </c>
      <c r="G9" s="9">
        <f t="shared" si="15"/>
        <v>12503</v>
      </c>
      <c r="H9" s="9">
        <f t="shared" si="16"/>
        <v>10419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551</v>
      </c>
      <c r="R9" s="2">
        <v>8267204</v>
      </c>
    </row>
    <row r="10" spans="1:20" x14ac:dyDescent="0.25">
      <c r="A10" s="4">
        <f t="shared" si="0"/>
        <v>0</v>
      </c>
      <c r="B10" s="4">
        <f t="shared" si="1"/>
        <v>571</v>
      </c>
      <c r="C10" s="4">
        <f t="shared" ref="C10:C14" si="19">B10*1.2</f>
        <v>685.19999999999993</v>
      </c>
      <c r="D10" s="4">
        <f t="shared" si="2"/>
        <v>822.2399999999999</v>
      </c>
      <c r="E10" s="5">
        <f t="shared" si="3"/>
        <v>10180359</v>
      </c>
      <c r="F10" s="9">
        <f t="shared" si="4"/>
        <v>17829</v>
      </c>
      <c r="G10" s="9">
        <f t="shared" si="5"/>
        <v>14858</v>
      </c>
      <c r="H10" s="9">
        <f t="shared" si="6"/>
        <v>12381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571</v>
      </c>
      <c r="R10" s="2">
        <v>10180359</v>
      </c>
    </row>
    <row r="11" spans="1:20" s="47" customFormat="1" x14ac:dyDescent="0.25">
      <c r="A11" s="45">
        <f t="shared" si="0"/>
        <v>0</v>
      </c>
      <c r="B11" s="45">
        <f t="shared" si="1"/>
        <v>410</v>
      </c>
      <c r="C11" s="45">
        <f t="shared" si="19"/>
        <v>492</v>
      </c>
      <c r="D11" s="45">
        <f t="shared" si="2"/>
        <v>590.4</v>
      </c>
      <c r="E11" s="46">
        <f t="shared" si="3"/>
        <v>7319730</v>
      </c>
      <c r="F11" s="45">
        <f t="shared" si="4"/>
        <v>17853</v>
      </c>
      <c r="G11" s="45">
        <f t="shared" si="5"/>
        <v>14878</v>
      </c>
      <c r="H11" s="45">
        <f t="shared" si="6"/>
        <v>12398</v>
      </c>
      <c r="I11" s="45" t="e">
        <f>#REF!</f>
        <v>#REF!</v>
      </c>
      <c r="J11" s="45">
        <f t="shared" si="7"/>
        <v>0</v>
      </c>
      <c r="O11" s="47">
        <v>0</v>
      </c>
      <c r="P11" s="47">
        <f t="shared" si="8"/>
        <v>0</v>
      </c>
      <c r="Q11" s="47">
        <v>410</v>
      </c>
      <c r="R11" s="48">
        <v>7319730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8" si="31">N16</f>
        <v>0</v>
      </c>
      <c r="B16" s="45">
        <f t="shared" ref="B16:B28" si="32">Q16</f>
        <v>381</v>
      </c>
      <c r="C16" s="45">
        <f>B16*1.2</f>
        <v>457.2</v>
      </c>
      <c r="D16" s="45">
        <f t="shared" ref="D16:D28" si="33">C16*1.2</f>
        <v>548.64</v>
      </c>
      <c r="E16" s="46">
        <f t="shared" ref="E16:E28" si="34">R16</f>
        <v>8002000</v>
      </c>
      <c r="F16" s="45">
        <f t="shared" ref="F16:F28" si="35">ROUND((E16/B16),0)</f>
        <v>21003</v>
      </c>
      <c r="G16" s="45">
        <f t="shared" ref="G16:G28" si="36">ROUND((E16/C16),0)</f>
        <v>17502</v>
      </c>
      <c r="H16" s="45">
        <f t="shared" ref="H16:H28" si="37">ROUND((E16/D16),0)</f>
        <v>14585</v>
      </c>
      <c r="I16" s="45" t="e">
        <f>#REF!</f>
        <v>#REF!</v>
      </c>
      <c r="J16" s="45">
        <f t="shared" ref="J16:J28" si="38">S16</f>
        <v>0</v>
      </c>
      <c r="O16" s="47">
        <v>0</v>
      </c>
      <c r="P16" s="47">
        <f t="shared" ref="P16:Q28" si="39">O16/1.2</f>
        <v>0</v>
      </c>
      <c r="Q16" s="47">
        <v>381</v>
      </c>
      <c r="R16" s="48">
        <v>8002000</v>
      </c>
    </row>
    <row r="17" spans="1:24" x14ac:dyDescent="0.25">
      <c r="A17" s="4">
        <f t="shared" si="31"/>
        <v>0</v>
      </c>
      <c r="B17" s="4">
        <f t="shared" si="32"/>
        <v>571</v>
      </c>
      <c r="C17" s="4">
        <f t="shared" ref="C17:C28" si="40">B17*1.2</f>
        <v>685.19999999999993</v>
      </c>
      <c r="D17" s="4">
        <f t="shared" si="33"/>
        <v>822.2399999999999</v>
      </c>
      <c r="E17" s="5">
        <f t="shared" si="34"/>
        <v>11400000</v>
      </c>
      <c r="F17" s="9">
        <f t="shared" si="35"/>
        <v>19965</v>
      </c>
      <c r="G17" s="9">
        <f t="shared" si="36"/>
        <v>16637</v>
      </c>
      <c r="H17" s="9">
        <f t="shared" si="37"/>
        <v>13865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571</v>
      </c>
      <c r="R17" s="2">
        <v>11400000</v>
      </c>
    </row>
    <row r="18" spans="1:24" s="47" customFormat="1" x14ac:dyDescent="0.25">
      <c r="A18" s="45">
        <f t="shared" si="31"/>
        <v>0</v>
      </c>
      <c r="B18" s="45">
        <f t="shared" si="32"/>
        <v>370</v>
      </c>
      <c r="C18" s="45">
        <f t="shared" si="40"/>
        <v>444</v>
      </c>
      <c r="D18" s="45">
        <f t="shared" si="33"/>
        <v>532.79999999999995</v>
      </c>
      <c r="E18" s="46">
        <f t="shared" si="34"/>
        <v>7500000</v>
      </c>
      <c r="F18" s="45">
        <f t="shared" si="35"/>
        <v>20270</v>
      </c>
      <c r="G18" s="45">
        <f t="shared" si="36"/>
        <v>16892</v>
      </c>
      <c r="H18" s="45">
        <f t="shared" si="37"/>
        <v>14077</v>
      </c>
      <c r="I18" s="45" t="e">
        <f>#REF!</f>
        <v>#REF!</v>
      </c>
      <c r="J18" s="45">
        <f t="shared" si="38"/>
        <v>0</v>
      </c>
      <c r="O18" s="47">
        <v>0</v>
      </c>
      <c r="P18" s="47">
        <f t="shared" si="39"/>
        <v>0</v>
      </c>
      <c r="Q18" s="47">
        <v>370</v>
      </c>
      <c r="R18" s="48">
        <v>7500000</v>
      </c>
    </row>
    <row r="19" spans="1:24" x14ac:dyDescent="0.25">
      <c r="A19" s="4">
        <f t="shared" si="31"/>
        <v>0</v>
      </c>
      <c r="B19" s="4">
        <f t="shared" si="32"/>
        <v>381</v>
      </c>
      <c r="C19" s="4">
        <f t="shared" si="40"/>
        <v>457.2</v>
      </c>
      <c r="D19" s="4">
        <f t="shared" si="33"/>
        <v>548.64</v>
      </c>
      <c r="E19" s="5">
        <f t="shared" si="34"/>
        <v>12000000</v>
      </c>
      <c r="F19" s="9">
        <f t="shared" si="35"/>
        <v>31496</v>
      </c>
      <c r="G19" s="9">
        <f t="shared" si="36"/>
        <v>26247</v>
      </c>
      <c r="H19" s="9">
        <f t="shared" si="37"/>
        <v>21872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381</v>
      </c>
      <c r="R19" s="2">
        <v>12000000</v>
      </c>
    </row>
    <row r="20" spans="1:24" s="50" customFormat="1" x14ac:dyDescent="0.25">
      <c r="A20" s="9">
        <f t="shared" si="31"/>
        <v>0</v>
      </c>
      <c r="B20" s="9">
        <f t="shared" si="32"/>
        <v>571</v>
      </c>
      <c r="C20" s="9">
        <f t="shared" si="40"/>
        <v>685.19999999999993</v>
      </c>
      <c r="D20" s="9">
        <f t="shared" si="33"/>
        <v>822.2399999999999</v>
      </c>
      <c r="E20" s="49">
        <f t="shared" si="34"/>
        <v>12000000</v>
      </c>
      <c r="F20" s="9">
        <f t="shared" si="35"/>
        <v>21016</v>
      </c>
      <c r="G20" s="9">
        <f t="shared" si="36"/>
        <v>17513</v>
      </c>
      <c r="H20" s="9">
        <f t="shared" si="37"/>
        <v>14594</v>
      </c>
      <c r="I20" s="9" t="e">
        <f>#REF!</f>
        <v>#REF!</v>
      </c>
      <c r="J20" s="9">
        <f t="shared" si="38"/>
        <v>0</v>
      </c>
      <c r="O20" s="50">
        <v>0</v>
      </c>
      <c r="P20" s="50">
        <f t="shared" si="39"/>
        <v>0</v>
      </c>
      <c r="Q20" s="50">
        <v>571</v>
      </c>
      <c r="R20" s="51">
        <v>12000000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36.25</v>
      </c>
      <c r="S31" s="10"/>
      <c r="T31" s="10"/>
      <c r="U31" s="17" t="s">
        <v>15</v>
      </c>
      <c r="V31" s="18"/>
      <c r="W31" s="19">
        <f>W29-W30</f>
        <v>17000</v>
      </c>
      <c r="X31" s="22"/>
    </row>
    <row r="32" spans="1:24" ht="15.75" x14ac:dyDescent="0.25">
      <c r="E32" t="s">
        <v>41</v>
      </c>
      <c r="F32" s="7">
        <v>1.85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6:25" ht="15.75" x14ac:dyDescent="0.25">
      <c r="F33" s="7">
        <f>SUM(F31:F32)</f>
        <v>38.1</v>
      </c>
      <c r="G33">
        <f>F33*10.764</f>
        <v>410.10840000000002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63</v>
      </c>
      <c r="X34" s="41">
        <v>2027</v>
      </c>
      <c r="Y34" t="s">
        <v>42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-4.5</v>
      </c>
      <c r="X36" s="24"/>
    </row>
    <row r="37" spans="6:25" ht="15.75" x14ac:dyDescent="0.25">
      <c r="F37" s="7">
        <v>51.15</v>
      </c>
      <c r="G37">
        <f>F37*10.764</f>
        <v>550.57859999999994</v>
      </c>
      <c r="U37" s="17"/>
      <c r="V37" s="26"/>
      <c r="W37" s="27">
        <v>0</v>
      </c>
      <c r="X37" s="27"/>
    </row>
    <row r="38" spans="6:25" ht="15.75" x14ac:dyDescent="0.25">
      <c r="F38" s="7">
        <v>1.89</v>
      </c>
      <c r="G38">
        <f>F38*10.764</f>
        <v>20.343959999999999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G39">
        <f>SUM(G37:G38)</f>
        <v>570.92255999999998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5" ht="15.75" x14ac:dyDescent="0.25">
      <c r="R40" s="15">
        <f>N26</f>
        <v>0</v>
      </c>
      <c r="S40" s="16">
        <f>SUM(S39:S39)</f>
        <v>0</v>
      </c>
      <c r="U40" s="17" t="s">
        <v>15</v>
      </c>
      <c r="V40" s="18"/>
      <c r="W40" s="19">
        <f>W31</f>
        <v>17000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410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8200000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7380000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6560000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1230000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17083.333333333332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Q13:R15"/>
  <sheetViews>
    <sheetView workbookViewId="0">
      <selection activeCell="R15" sqref="R15"/>
    </sheetView>
  </sheetViews>
  <sheetFormatPr defaultRowHeight="15" x14ac:dyDescent="0.25"/>
  <sheetData>
    <row r="13" spans="17:18" x14ac:dyDescent="0.25">
      <c r="Q13">
        <v>36.25</v>
      </c>
    </row>
    <row r="14" spans="17:18" x14ac:dyDescent="0.25">
      <c r="Q14">
        <v>1.85</v>
      </c>
    </row>
    <row r="15" spans="17:18" x14ac:dyDescent="0.25">
      <c r="Q15">
        <f>SUM(Q13:Q14)</f>
        <v>38.1</v>
      </c>
      <c r="R15">
        <f>Q15*10.764</f>
        <v>410.10840000000002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BD0E0-ED22-4526-AACC-8F0B5BE27E24}">
  <dimension ref="A1"/>
  <sheetViews>
    <sheetView workbookViewId="0">
      <selection activeCell="S13" sqref="S12:S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E48D8-16A8-452F-86A6-C12CA4E9A278}">
  <dimension ref="A1"/>
  <sheetViews>
    <sheetView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U13" sqref="U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2" sqref="S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3" sqref="R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4" sqref="X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3" sqref="T1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2024-08-21T09:00:30Z</dcterms:modified>
</cp:coreProperties>
</file>