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Om Nandanvan - Mulund\"/>
    </mc:Choice>
  </mc:AlternateContent>
  <xr:revisionPtr revIDLastSave="0" documentId="13_ncr:1_{3FE48349-D1E4-47BD-A283-09AE7F484D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m Nandanvan" sheetId="87" r:id="rId1"/>
    <sheet name="Om Nandanvan (Sale)" sheetId="108" r:id="rId2"/>
    <sheet name="Om Nandanvan (Rehab)" sheetId="109" r:id="rId3"/>
    <sheet name="Om Nandanvan (PTC)" sheetId="110" r:id="rId4"/>
    <sheet name="Total" sheetId="107" r:id="rId5"/>
    <sheet name="Rera" sheetId="92" r:id="rId6"/>
    <sheet name="Typical Floor" sheetId="85" r:id="rId7"/>
    <sheet name="IGR" sheetId="97" r:id="rId8"/>
    <sheet name="RR" sheetId="98" r:id="rId9"/>
  </sheets>
  <definedNames>
    <definedName name="_xlnm._FilterDatabase" localSheetId="0" hidden="1">'Om Nandanvan'!$L$1:$L$129</definedName>
    <definedName name="_xlnm._FilterDatabase" localSheetId="3" hidden="1">'Om Nandanvan (PTC)'!$D$2:$D$61</definedName>
    <definedName name="_xlnm._FilterDatabase" localSheetId="2" hidden="1">'Om Nandanvan (Rehab)'!$D$2:$D$38</definedName>
    <definedName name="_xlnm._FilterDatabase" localSheetId="1" hidden="1">'Om Nandanvan (Sale)'!$D$2:$D$29</definedName>
  </definedNames>
  <calcPr calcId="191029"/>
</workbook>
</file>

<file path=xl/calcChain.xml><?xml version="1.0" encoding="utf-8"?>
<calcChain xmlns="http://schemas.openxmlformats.org/spreadsheetml/2006/main">
  <c r="N117" i="87" l="1"/>
  <c r="H6" i="107"/>
  <c r="G2" i="107"/>
  <c r="F2" i="107"/>
  <c r="H29" i="108"/>
  <c r="I29" i="108"/>
  <c r="K29" i="108"/>
  <c r="I3" i="108"/>
  <c r="I4" i="108"/>
  <c r="I5" i="108"/>
  <c r="I6" i="108"/>
  <c r="I7" i="108"/>
  <c r="I8" i="108"/>
  <c r="I9" i="108"/>
  <c r="I10" i="108"/>
  <c r="I11" i="108"/>
  <c r="I12" i="108"/>
  <c r="I13" i="108"/>
  <c r="I14" i="108"/>
  <c r="I15" i="108"/>
  <c r="I16" i="108"/>
  <c r="I17" i="108"/>
  <c r="I18" i="108"/>
  <c r="I19" i="108"/>
  <c r="I20" i="108"/>
  <c r="I21" i="108"/>
  <c r="I22" i="108"/>
  <c r="I23" i="108"/>
  <c r="I24" i="108"/>
  <c r="I25" i="108"/>
  <c r="I26" i="108"/>
  <c r="I27" i="108"/>
  <c r="I28" i="108"/>
  <c r="I2" i="108"/>
  <c r="K3" i="108"/>
  <c r="K4" i="108"/>
  <c r="K5" i="108"/>
  <c r="K6" i="108"/>
  <c r="K7" i="108"/>
  <c r="K8" i="108"/>
  <c r="K9" i="108"/>
  <c r="K10" i="108"/>
  <c r="K11" i="108"/>
  <c r="K12" i="108"/>
  <c r="K13" i="108"/>
  <c r="K14" i="108"/>
  <c r="K15" i="108"/>
  <c r="K16" i="108"/>
  <c r="K17" i="108"/>
  <c r="K18" i="108"/>
  <c r="K19" i="108"/>
  <c r="K20" i="108"/>
  <c r="K21" i="108"/>
  <c r="K22" i="108"/>
  <c r="K23" i="108"/>
  <c r="K24" i="108"/>
  <c r="K25" i="108"/>
  <c r="K26" i="108"/>
  <c r="K27" i="108"/>
  <c r="K28" i="108"/>
  <c r="K2" i="108"/>
  <c r="K3" i="110"/>
  <c r="K4" i="110"/>
  <c r="K5" i="110"/>
  <c r="K6" i="110"/>
  <c r="K7" i="110"/>
  <c r="K8" i="110"/>
  <c r="K9" i="110"/>
  <c r="K10" i="110"/>
  <c r="K11" i="110"/>
  <c r="K12" i="110"/>
  <c r="K13" i="110"/>
  <c r="K14" i="110"/>
  <c r="K15" i="110"/>
  <c r="K16" i="110"/>
  <c r="K17" i="110"/>
  <c r="K18" i="110"/>
  <c r="K19" i="110"/>
  <c r="K20" i="110"/>
  <c r="K21" i="110"/>
  <c r="K22" i="110"/>
  <c r="K23" i="110"/>
  <c r="K24" i="110"/>
  <c r="K25" i="110"/>
  <c r="K26" i="110"/>
  <c r="K27" i="110"/>
  <c r="K28" i="110"/>
  <c r="K29" i="110"/>
  <c r="K30" i="110"/>
  <c r="K31" i="110"/>
  <c r="K32" i="110"/>
  <c r="K33" i="110"/>
  <c r="K34" i="110"/>
  <c r="K35" i="110"/>
  <c r="K36" i="110"/>
  <c r="K37" i="110"/>
  <c r="K38" i="110"/>
  <c r="K39" i="110"/>
  <c r="K40" i="110"/>
  <c r="K41" i="110"/>
  <c r="K42" i="110"/>
  <c r="K43" i="110"/>
  <c r="K44" i="110"/>
  <c r="K45" i="110"/>
  <c r="K46" i="110"/>
  <c r="K47" i="110"/>
  <c r="K48" i="110"/>
  <c r="K49" i="110"/>
  <c r="K50" i="110"/>
  <c r="K51" i="110"/>
  <c r="K52" i="110"/>
  <c r="K53" i="110"/>
  <c r="K54" i="110"/>
  <c r="K55" i="110"/>
  <c r="K56" i="110"/>
  <c r="K57" i="110"/>
  <c r="K58" i="110"/>
  <c r="K59" i="110"/>
  <c r="K60" i="110"/>
  <c r="K2" i="110"/>
  <c r="K3" i="109"/>
  <c r="K4" i="109"/>
  <c r="K5" i="109"/>
  <c r="K6" i="109"/>
  <c r="K7" i="109"/>
  <c r="K8" i="109"/>
  <c r="K9" i="109"/>
  <c r="K10" i="109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37" i="109"/>
  <c r="K2" i="109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2" i="87"/>
  <c r="I124" i="87"/>
  <c r="E9" i="97"/>
  <c r="K10" i="97"/>
  <c r="J10" i="97"/>
  <c r="G10" i="97"/>
  <c r="I3" i="87"/>
  <c r="I4" i="87"/>
  <c r="I5" i="87"/>
  <c r="I6" i="87"/>
  <c r="I7" i="87"/>
  <c r="I8" i="87"/>
  <c r="I9" i="87"/>
  <c r="I10" i="87"/>
  <c r="I11" i="87"/>
  <c r="I12" i="87"/>
  <c r="I13" i="87"/>
  <c r="I14" i="87"/>
  <c r="I15" i="87"/>
  <c r="I16" i="87"/>
  <c r="I17" i="87"/>
  <c r="I18" i="87"/>
  <c r="I19" i="87"/>
  <c r="I20" i="87"/>
  <c r="I21" i="87"/>
  <c r="I22" i="87"/>
  <c r="I23" i="87"/>
  <c r="I24" i="87"/>
  <c r="I25" i="87"/>
  <c r="I26" i="87"/>
  <c r="I27" i="87"/>
  <c r="I28" i="87"/>
  <c r="I29" i="87"/>
  <c r="I30" i="87"/>
  <c r="I31" i="87"/>
  <c r="I32" i="87"/>
  <c r="I33" i="87"/>
  <c r="I34" i="87"/>
  <c r="I35" i="87"/>
  <c r="I37" i="87"/>
  <c r="I38" i="87"/>
  <c r="I39" i="87"/>
  <c r="I41" i="87"/>
  <c r="I42" i="87"/>
  <c r="I43" i="87"/>
  <c r="I44" i="87"/>
  <c r="I45" i="87"/>
  <c r="I46" i="87"/>
  <c r="I47" i="87"/>
  <c r="I49" i="87"/>
  <c r="I50" i="87"/>
  <c r="I51" i="87"/>
  <c r="I52" i="87"/>
  <c r="I53" i="87"/>
  <c r="I54" i="87"/>
  <c r="I55" i="87"/>
  <c r="I57" i="87"/>
  <c r="I58" i="87"/>
  <c r="I59" i="87"/>
  <c r="I60" i="87"/>
  <c r="I61" i="87"/>
  <c r="I62" i="87"/>
  <c r="I63" i="87"/>
  <c r="I64" i="87"/>
  <c r="I65" i="87"/>
  <c r="I66" i="87"/>
  <c r="I67" i="87"/>
  <c r="I68" i="87"/>
  <c r="I69" i="87"/>
  <c r="I70" i="87"/>
  <c r="I71" i="87"/>
  <c r="I72" i="87"/>
  <c r="I73" i="87"/>
  <c r="I74" i="87"/>
  <c r="I75" i="87"/>
  <c r="I76" i="87"/>
  <c r="I77" i="87"/>
  <c r="I78" i="87"/>
  <c r="I79" i="87"/>
  <c r="I80" i="87"/>
  <c r="I81" i="87"/>
  <c r="I82" i="87"/>
  <c r="I83" i="87"/>
  <c r="I85" i="87"/>
  <c r="I86" i="87"/>
  <c r="I87" i="87"/>
  <c r="I88" i="87"/>
  <c r="I89" i="87"/>
  <c r="I90" i="87"/>
  <c r="I91" i="87"/>
  <c r="I92" i="87"/>
  <c r="I93" i="87"/>
  <c r="I94" i="87"/>
  <c r="I95" i="87"/>
  <c r="I96" i="87"/>
  <c r="I97" i="87"/>
  <c r="I98" i="87"/>
  <c r="I99" i="87"/>
  <c r="I100" i="87"/>
  <c r="I102" i="87"/>
  <c r="I2" i="87"/>
  <c r="J2" i="87" s="1"/>
  <c r="G5" i="107"/>
  <c r="F5" i="107"/>
  <c r="D5" i="107"/>
  <c r="E5" i="107"/>
  <c r="C5" i="107"/>
  <c r="C3" i="107"/>
  <c r="E61" i="110"/>
  <c r="I60" i="110"/>
  <c r="J60" i="110" s="1"/>
  <c r="F60" i="110"/>
  <c r="I59" i="110"/>
  <c r="J59" i="110" s="1"/>
  <c r="F59" i="110"/>
  <c r="I58" i="110"/>
  <c r="J58" i="110" s="1"/>
  <c r="F58" i="110"/>
  <c r="J57" i="110"/>
  <c r="I57" i="110"/>
  <c r="F57" i="110"/>
  <c r="I56" i="110"/>
  <c r="J56" i="110" s="1"/>
  <c r="F56" i="110"/>
  <c r="I55" i="110"/>
  <c r="J55" i="110" s="1"/>
  <c r="F55" i="110"/>
  <c r="I54" i="110"/>
  <c r="J54" i="110" s="1"/>
  <c r="F54" i="110"/>
  <c r="I53" i="110"/>
  <c r="J53" i="110" s="1"/>
  <c r="F53" i="110"/>
  <c r="I52" i="110"/>
  <c r="J52" i="110" s="1"/>
  <c r="F52" i="110"/>
  <c r="I51" i="110"/>
  <c r="J51" i="110" s="1"/>
  <c r="F51" i="110"/>
  <c r="I50" i="110"/>
  <c r="J50" i="110" s="1"/>
  <c r="F50" i="110"/>
  <c r="I49" i="110"/>
  <c r="J49" i="110" s="1"/>
  <c r="F49" i="110"/>
  <c r="I48" i="110"/>
  <c r="J48" i="110" s="1"/>
  <c r="F48" i="110"/>
  <c r="I47" i="110"/>
  <c r="J47" i="110" s="1"/>
  <c r="F47" i="110"/>
  <c r="I46" i="110"/>
  <c r="J46" i="110" s="1"/>
  <c r="F46" i="110"/>
  <c r="I45" i="110"/>
  <c r="J45" i="110" s="1"/>
  <c r="F45" i="110"/>
  <c r="I44" i="110"/>
  <c r="J44" i="110" s="1"/>
  <c r="F44" i="110"/>
  <c r="I43" i="110"/>
  <c r="J43" i="110" s="1"/>
  <c r="F43" i="110"/>
  <c r="I42" i="110"/>
  <c r="J42" i="110" s="1"/>
  <c r="F42" i="110"/>
  <c r="I41" i="110"/>
  <c r="J41" i="110" s="1"/>
  <c r="F41" i="110"/>
  <c r="I40" i="110"/>
  <c r="J40" i="110" s="1"/>
  <c r="F40" i="110"/>
  <c r="I39" i="110"/>
  <c r="J39" i="110" s="1"/>
  <c r="F39" i="110"/>
  <c r="I38" i="110"/>
  <c r="J38" i="110" s="1"/>
  <c r="F38" i="110"/>
  <c r="I37" i="110"/>
  <c r="J37" i="110" s="1"/>
  <c r="F37" i="110"/>
  <c r="I36" i="110"/>
  <c r="J36" i="110" s="1"/>
  <c r="F36" i="110"/>
  <c r="I35" i="110"/>
  <c r="J35" i="110" s="1"/>
  <c r="F35" i="110"/>
  <c r="I34" i="110"/>
  <c r="J34" i="110" s="1"/>
  <c r="F34" i="110"/>
  <c r="I33" i="110"/>
  <c r="J33" i="110" s="1"/>
  <c r="F33" i="110"/>
  <c r="I32" i="110"/>
  <c r="J32" i="110" s="1"/>
  <c r="F32" i="110"/>
  <c r="I31" i="110"/>
  <c r="J31" i="110" s="1"/>
  <c r="F31" i="110"/>
  <c r="I30" i="110"/>
  <c r="J30" i="110" s="1"/>
  <c r="F30" i="110"/>
  <c r="I29" i="110"/>
  <c r="J29" i="110" s="1"/>
  <c r="F29" i="110"/>
  <c r="I28" i="110"/>
  <c r="J28" i="110" s="1"/>
  <c r="F28" i="110"/>
  <c r="I27" i="110"/>
  <c r="J27" i="110" s="1"/>
  <c r="F27" i="110"/>
  <c r="I26" i="110"/>
  <c r="J26" i="110" s="1"/>
  <c r="F26" i="110"/>
  <c r="I25" i="110"/>
  <c r="J25" i="110" s="1"/>
  <c r="F25" i="110"/>
  <c r="I24" i="110"/>
  <c r="J24" i="110" s="1"/>
  <c r="F24" i="110"/>
  <c r="I23" i="110"/>
  <c r="J23" i="110" s="1"/>
  <c r="F23" i="110"/>
  <c r="I22" i="110"/>
  <c r="J22" i="110" s="1"/>
  <c r="F22" i="110"/>
  <c r="I21" i="110"/>
  <c r="J21" i="110" s="1"/>
  <c r="F21" i="110"/>
  <c r="I20" i="110"/>
  <c r="J20" i="110" s="1"/>
  <c r="F20" i="110"/>
  <c r="I19" i="110"/>
  <c r="J19" i="110" s="1"/>
  <c r="F19" i="110"/>
  <c r="I18" i="110"/>
  <c r="J18" i="110" s="1"/>
  <c r="F18" i="110"/>
  <c r="I17" i="110"/>
  <c r="J17" i="110" s="1"/>
  <c r="F17" i="110"/>
  <c r="I16" i="110"/>
  <c r="J16" i="110" s="1"/>
  <c r="F16" i="110"/>
  <c r="I15" i="110"/>
  <c r="J15" i="110" s="1"/>
  <c r="F15" i="110"/>
  <c r="I14" i="110"/>
  <c r="J14" i="110" s="1"/>
  <c r="F14" i="110"/>
  <c r="I13" i="110"/>
  <c r="J13" i="110" s="1"/>
  <c r="F13" i="110"/>
  <c r="I12" i="110"/>
  <c r="J12" i="110" s="1"/>
  <c r="F12" i="110"/>
  <c r="I11" i="110"/>
  <c r="J11" i="110" s="1"/>
  <c r="F11" i="110"/>
  <c r="I10" i="110"/>
  <c r="J10" i="110" s="1"/>
  <c r="F10" i="110"/>
  <c r="I9" i="110"/>
  <c r="J9" i="110" s="1"/>
  <c r="F9" i="110"/>
  <c r="I8" i="110"/>
  <c r="J8" i="110" s="1"/>
  <c r="F8" i="110"/>
  <c r="I7" i="110"/>
  <c r="J7" i="110" s="1"/>
  <c r="F7" i="110"/>
  <c r="I6" i="110"/>
  <c r="J6" i="110" s="1"/>
  <c r="F6" i="110"/>
  <c r="I5" i="110"/>
  <c r="J5" i="110" s="1"/>
  <c r="F5" i="110"/>
  <c r="I4" i="110"/>
  <c r="J4" i="110" s="1"/>
  <c r="F4" i="110"/>
  <c r="I3" i="110"/>
  <c r="J3" i="110" s="1"/>
  <c r="F3" i="110"/>
  <c r="I2" i="110"/>
  <c r="J2" i="110" s="1"/>
  <c r="F2" i="110"/>
  <c r="G2" i="110"/>
  <c r="G3" i="110" s="1"/>
  <c r="G4" i="110" s="1"/>
  <c r="G5" i="110" s="1"/>
  <c r="G6" i="110" s="1"/>
  <c r="G7" i="110" s="1"/>
  <c r="G8" i="110" s="1"/>
  <c r="G9" i="110" s="1"/>
  <c r="G10" i="110" s="1"/>
  <c r="E38" i="109"/>
  <c r="I37" i="109"/>
  <c r="J37" i="109" s="1"/>
  <c r="F37" i="109"/>
  <c r="I36" i="109"/>
  <c r="J36" i="109" s="1"/>
  <c r="F36" i="109"/>
  <c r="I35" i="109"/>
  <c r="J35" i="109" s="1"/>
  <c r="F35" i="109"/>
  <c r="I34" i="109"/>
  <c r="J34" i="109" s="1"/>
  <c r="F34" i="109"/>
  <c r="I33" i="109"/>
  <c r="J33" i="109" s="1"/>
  <c r="F33" i="109"/>
  <c r="I32" i="109"/>
  <c r="J32" i="109" s="1"/>
  <c r="F32" i="109"/>
  <c r="I31" i="109"/>
  <c r="J31" i="109" s="1"/>
  <c r="F31" i="109"/>
  <c r="I30" i="109"/>
  <c r="J30" i="109" s="1"/>
  <c r="F30" i="109"/>
  <c r="I29" i="109"/>
  <c r="J29" i="109" s="1"/>
  <c r="F29" i="109"/>
  <c r="I28" i="109"/>
  <c r="J28" i="109" s="1"/>
  <c r="F28" i="109"/>
  <c r="I27" i="109"/>
  <c r="J27" i="109" s="1"/>
  <c r="F27" i="109"/>
  <c r="I26" i="109"/>
  <c r="J26" i="109" s="1"/>
  <c r="F26" i="109"/>
  <c r="I25" i="109"/>
  <c r="J25" i="109" s="1"/>
  <c r="F25" i="109"/>
  <c r="I24" i="109"/>
  <c r="J24" i="109" s="1"/>
  <c r="F24" i="109"/>
  <c r="I23" i="109"/>
  <c r="J23" i="109" s="1"/>
  <c r="F23" i="109"/>
  <c r="I22" i="109"/>
  <c r="J22" i="109" s="1"/>
  <c r="F22" i="109"/>
  <c r="I21" i="109"/>
  <c r="J21" i="109" s="1"/>
  <c r="F21" i="109"/>
  <c r="I20" i="109"/>
  <c r="J20" i="109" s="1"/>
  <c r="F20" i="109"/>
  <c r="I19" i="109"/>
  <c r="J19" i="109" s="1"/>
  <c r="F19" i="109"/>
  <c r="I18" i="109"/>
  <c r="J18" i="109" s="1"/>
  <c r="F18" i="109"/>
  <c r="I17" i="109"/>
  <c r="J17" i="109" s="1"/>
  <c r="F17" i="109"/>
  <c r="I16" i="109"/>
  <c r="J16" i="109" s="1"/>
  <c r="F16" i="109"/>
  <c r="I15" i="109"/>
  <c r="J15" i="109" s="1"/>
  <c r="F15" i="109"/>
  <c r="I14" i="109"/>
  <c r="J14" i="109" s="1"/>
  <c r="F14" i="109"/>
  <c r="I13" i="109"/>
  <c r="J13" i="109" s="1"/>
  <c r="F13" i="109"/>
  <c r="I12" i="109"/>
  <c r="J12" i="109" s="1"/>
  <c r="F12" i="109"/>
  <c r="I11" i="109"/>
  <c r="J11" i="109" s="1"/>
  <c r="F11" i="109"/>
  <c r="I10" i="109"/>
  <c r="J10" i="109" s="1"/>
  <c r="F10" i="109"/>
  <c r="I9" i="109"/>
  <c r="J9" i="109" s="1"/>
  <c r="F9" i="109"/>
  <c r="I8" i="109"/>
  <c r="J8" i="109" s="1"/>
  <c r="F8" i="109"/>
  <c r="I7" i="109"/>
  <c r="J7" i="109" s="1"/>
  <c r="F7" i="109"/>
  <c r="I6" i="109"/>
  <c r="J6" i="109" s="1"/>
  <c r="F6" i="109"/>
  <c r="I5" i="109"/>
  <c r="J5" i="109" s="1"/>
  <c r="F5" i="109"/>
  <c r="I4" i="109"/>
  <c r="J4" i="109" s="1"/>
  <c r="G4" i="109"/>
  <c r="G5" i="109" s="1"/>
  <c r="G6" i="109" s="1"/>
  <c r="G7" i="109" s="1"/>
  <c r="G8" i="109" s="1"/>
  <c r="G9" i="109" s="1"/>
  <c r="G10" i="109" s="1"/>
  <c r="G11" i="109" s="1"/>
  <c r="G12" i="109" s="1"/>
  <c r="G13" i="109" s="1"/>
  <c r="G14" i="109" s="1"/>
  <c r="G15" i="109" s="1"/>
  <c r="G16" i="109" s="1"/>
  <c r="G17" i="109" s="1"/>
  <c r="G18" i="109" s="1"/>
  <c r="G19" i="109" s="1"/>
  <c r="G20" i="109" s="1"/>
  <c r="G21" i="109" s="1"/>
  <c r="G22" i="109" s="1"/>
  <c r="G23" i="109" s="1"/>
  <c r="G24" i="109" s="1"/>
  <c r="G25" i="109" s="1"/>
  <c r="G26" i="109" s="1"/>
  <c r="F4" i="109"/>
  <c r="I3" i="109"/>
  <c r="J3" i="109" s="1"/>
  <c r="G3" i="109"/>
  <c r="F3" i="109"/>
  <c r="I2" i="109"/>
  <c r="J2" i="109" s="1"/>
  <c r="F2" i="109"/>
  <c r="E29" i="108"/>
  <c r="F28" i="108"/>
  <c r="F27" i="108"/>
  <c r="F26" i="108"/>
  <c r="F25" i="108"/>
  <c r="F24" i="108"/>
  <c r="F23" i="108"/>
  <c r="F22" i="108"/>
  <c r="F21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F7" i="108"/>
  <c r="F6" i="108"/>
  <c r="F5" i="108"/>
  <c r="F4" i="108"/>
  <c r="F3" i="108"/>
  <c r="F2" i="108"/>
  <c r="G9" i="97"/>
  <c r="G8" i="97"/>
  <c r="E124" i="87"/>
  <c r="J7" i="97"/>
  <c r="K7" i="97" s="1"/>
  <c r="J8" i="97"/>
  <c r="K8" i="97" s="1"/>
  <c r="J9" i="97"/>
  <c r="K9" i="97" s="1"/>
  <c r="E4" i="97"/>
  <c r="E5" i="97"/>
  <c r="E7" i="97"/>
  <c r="G7" i="97" s="1"/>
  <c r="J3" i="97"/>
  <c r="E3" i="97"/>
  <c r="G3" i="87"/>
  <c r="G4" i="87" s="1"/>
  <c r="F3" i="87"/>
  <c r="F4" i="87"/>
  <c r="F5" i="87"/>
  <c r="F6" i="87"/>
  <c r="F7" i="87"/>
  <c r="F8" i="87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6" i="87"/>
  <c r="F37" i="87"/>
  <c r="F38" i="87"/>
  <c r="F39" i="87"/>
  <c r="F40" i="87"/>
  <c r="F41" i="87"/>
  <c r="F42" i="87"/>
  <c r="F43" i="87"/>
  <c r="F44" i="87"/>
  <c r="F45" i="87"/>
  <c r="F46" i="87"/>
  <c r="F47" i="87"/>
  <c r="F48" i="87"/>
  <c r="F49" i="87"/>
  <c r="F50" i="87"/>
  <c r="F51" i="87"/>
  <c r="F52" i="87"/>
  <c r="F53" i="87"/>
  <c r="F54" i="87"/>
  <c r="F55" i="87"/>
  <c r="F56" i="87"/>
  <c r="F57" i="87"/>
  <c r="F58" i="87"/>
  <c r="F59" i="87"/>
  <c r="F60" i="87"/>
  <c r="F61" i="87"/>
  <c r="F62" i="87"/>
  <c r="F63" i="87"/>
  <c r="F64" i="87"/>
  <c r="F65" i="87"/>
  <c r="F66" i="87"/>
  <c r="F67" i="87"/>
  <c r="F68" i="87"/>
  <c r="F69" i="87"/>
  <c r="F70" i="87"/>
  <c r="F71" i="87"/>
  <c r="F72" i="87"/>
  <c r="F73" i="87"/>
  <c r="F74" i="87"/>
  <c r="F75" i="87"/>
  <c r="F76" i="87"/>
  <c r="F77" i="87"/>
  <c r="F78" i="87"/>
  <c r="F79" i="87"/>
  <c r="F80" i="87"/>
  <c r="F81" i="87"/>
  <c r="F82" i="87"/>
  <c r="F83" i="87"/>
  <c r="F84" i="87"/>
  <c r="F85" i="87"/>
  <c r="F86" i="87"/>
  <c r="F87" i="87"/>
  <c r="F88" i="87"/>
  <c r="F89" i="87"/>
  <c r="F90" i="87"/>
  <c r="F91" i="87"/>
  <c r="F92" i="87"/>
  <c r="F93" i="87"/>
  <c r="F94" i="87"/>
  <c r="F95" i="87"/>
  <c r="F96" i="87"/>
  <c r="F97" i="87"/>
  <c r="F98" i="87"/>
  <c r="F99" i="87"/>
  <c r="F100" i="87"/>
  <c r="F101" i="87"/>
  <c r="F102" i="87"/>
  <c r="F103" i="87"/>
  <c r="F104" i="87"/>
  <c r="F105" i="87"/>
  <c r="F106" i="87"/>
  <c r="F107" i="87"/>
  <c r="F108" i="87"/>
  <c r="F109" i="87"/>
  <c r="F110" i="87"/>
  <c r="F111" i="87"/>
  <c r="F112" i="87"/>
  <c r="F113" i="87"/>
  <c r="F114" i="87"/>
  <c r="F115" i="87"/>
  <c r="F116" i="87"/>
  <c r="F117" i="87"/>
  <c r="F118" i="87"/>
  <c r="F119" i="87"/>
  <c r="F120" i="87"/>
  <c r="F121" i="87"/>
  <c r="F122" i="87"/>
  <c r="F123" i="87"/>
  <c r="F2" i="87"/>
  <c r="J6" i="85"/>
  <c r="M24" i="92"/>
  <c r="L5" i="92"/>
  <c r="L6" i="92"/>
  <c r="L7" i="92"/>
  <c r="L8" i="92"/>
  <c r="L9" i="92"/>
  <c r="L10" i="92"/>
  <c r="L11" i="92"/>
  <c r="L12" i="92"/>
  <c r="L13" i="92"/>
  <c r="L14" i="92"/>
  <c r="L15" i="92"/>
  <c r="L16" i="92"/>
  <c r="L17" i="92"/>
  <c r="L18" i="92"/>
  <c r="L19" i="92"/>
  <c r="L20" i="92"/>
  <c r="L21" i="92"/>
  <c r="L22" i="92"/>
  <c r="L23" i="92"/>
  <c r="L4" i="92"/>
  <c r="J27" i="85"/>
  <c r="J26" i="85"/>
  <c r="J25" i="85"/>
  <c r="J24" i="85"/>
  <c r="J23" i="85"/>
  <c r="J22" i="85"/>
  <c r="J21" i="85"/>
  <c r="J20" i="85"/>
  <c r="J19" i="85"/>
  <c r="J18" i="85"/>
  <c r="J17" i="85"/>
  <c r="J16" i="85"/>
  <c r="J15" i="85"/>
  <c r="J14" i="85"/>
  <c r="J13" i="85"/>
  <c r="J12" i="85"/>
  <c r="J11" i="85"/>
  <c r="J10" i="85"/>
  <c r="J9" i="85"/>
  <c r="J8" i="85"/>
  <c r="J7" i="85"/>
  <c r="J5" i="85"/>
  <c r="J4" i="85"/>
  <c r="J3" i="85"/>
  <c r="J2" i="85"/>
  <c r="J5" i="97"/>
  <c r="J6" i="97"/>
  <c r="J4" i="97"/>
  <c r="K4" i="97" s="1"/>
  <c r="G4" i="97"/>
  <c r="G3" i="97"/>
  <c r="F124" i="87" l="1"/>
  <c r="G11" i="110"/>
  <c r="K61" i="110"/>
  <c r="F61" i="110"/>
  <c r="L66" i="110" s="1"/>
  <c r="G27" i="109"/>
  <c r="G28" i="109" s="1"/>
  <c r="K38" i="109"/>
  <c r="F38" i="109"/>
  <c r="L43" i="109" s="1"/>
  <c r="H2" i="108"/>
  <c r="F29" i="108"/>
  <c r="L34" i="108" s="1"/>
  <c r="J4" i="87"/>
  <c r="G5" i="87"/>
  <c r="J3" i="87"/>
  <c r="K5" i="97"/>
  <c r="G5" i="97"/>
  <c r="G6" i="97"/>
  <c r="K6" i="97"/>
  <c r="K3" i="97"/>
  <c r="G12" i="110" l="1"/>
  <c r="G13" i="110" s="1"/>
  <c r="G14" i="110" s="1"/>
  <c r="G15" i="110" s="1"/>
  <c r="G16" i="110" s="1"/>
  <c r="G29" i="109"/>
  <c r="G30" i="109" s="1"/>
  <c r="H3" i="108"/>
  <c r="J3" i="108" s="1"/>
  <c r="J2" i="108"/>
  <c r="J5" i="87"/>
  <c r="G6" i="87"/>
  <c r="G17" i="110" l="1"/>
  <c r="G18" i="110" s="1"/>
  <c r="G19" i="110" s="1"/>
  <c r="G20" i="110" s="1"/>
  <c r="G21" i="110" s="1"/>
  <c r="G31" i="109"/>
  <c r="G32" i="109" s="1"/>
  <c r="H4" i="108"/>
  <c r="J6" i="87"/>
  <c r="G7" i="87"/>
  <c r="G22" i="110" l="1"/>
  <c r="G23" i="110" s="1"/>
  <c r="G24" i="110" s="1"/>
  <c r="G25" i="110" s="1"/>
  <c r="G26" i="110" s="1"/>
  <c r="G27" i="110" s="1"/>
  <c r="G28" i="110" s="1"/>
  <c r="G29" i="110" s="1"/>
  <c r="G30" i="110" s="1"/>
  <c r="G31" i="110" s="1"/>
  <c r="G32" i="110" s="1"/>
  <c r="G33" i="110" s="1"/>
  <c r="G34" i="110" s="1"/>
  <c r="G35" i="110" s="1"/>
  <c r="G36" i="110" s="1"/>
  <c r="G37" i="110" s="1"/>
  <c r="G38" i="110" s="1"/>
  <c r="G39" i="110" s="1"/>
  <c r="G40" i="110" s="1"/>
  <c r="G41" i="110" s="1"/>
  <c r="G42" i="110" s="1"/>
  <c r="G43" i="110" s="1"/>
  <c r="G44" i="110" s="1"/>
  <c r="G45" i="110" s="1"/>
  <c r="G33" i="109"/>
  <c r="G34" i="109" s="1"/>
  <c r="G35" i="109" s="1"/>
  <c r="H5" i="108"/>
  <c r="J5" i="108" s="1"/>
  <c r="J4" i="108"/>
  <c r="G8" i="87"/>
  <c r="J7" i="87"/>
  <c r="G46" i="110" l="1"/>
  <c r="G47" i="110" s="1"/>
  <c r="G48" i="110" s="1"/>
  <c r="G49" i="110" s="1"/>
  <c r="G50" i="110" s="1"/>
  <c r="G51" i="110" s="1"/>
  <c r="G52" i="110" s="1"/>
  <c r="G53" i="110" s="1"/>
  <c r="G54" i="110" s="1"/>
  <c r="G55" i="110" s="1"/>
  <c r="G56" i="110" s="1"/>
  <c r="G57" i="110" s="1"/>
  <c r="G58" i="110" s="1"/>
  <c r="G59" i="110" s="1"/>
  <c r="G60" i="110" s="1"/>
  <c r="G36" i="109"/>
  <c r="H6" i="108"/>
  <c r="J8" i="87"/>
  <c r="G9" i="87"/>
  <c r="G37" i="109" l="1"/>
  <c r="J6" i="108"/>
  <c r="H7" i="108"/>
  <c r="J7" i="108" s="1"/>
  <c r="G10" i="87"/>
  <c r="J9" i="87"/>
  <c r="H8" i="108" l="1"/>
  <c r="J8" i="108" s="1"/>
  <c r="G11" i="87"/>
  <c r="J10" i="87"/>
  <c r="H9" i="108" l="1"/>
  <c r="J11" i="87"/>
  <c r="G12" i="87"/>
  <c r="L129" i="87"/>
  <c r="J9" i="108" l="1"/>
  <c r="H10" i="108"/>
  <c r="J10" i="108" s="1"/>
  <c r="G13" i="87"/>
  <c r="J12" i="87"/>
  <c r="K124" i="87"/>
  <c r="H11" i="108" l="1"/>
  <c r="J11" i="108" s="1"/>
  <c r="G14" i="87"/>
  <c r="J13" i="87"/>
  <c r="H12" i="108" l="1"/>
  <c r="J12" i="108" s="1"/>
  <c r="G15" i="87"/>
  <c r="J14" i="87"/>
  <c r="H13" i="108" l="1"/>
  <c r="J13" i="108" s="1"/>
  <c r="G16" i="87"/>
  <c r="J15" i="87"/>
  <c r="H14" i="108" l="1"/>
  <c r="J14" i="108" s="1"/>
  <c r="G17" i="87"/>
  <c r="J16" i="87"/>
  <c r="H15" i="108" l="1"/>
  <c r="J15" i="108" s="1"/>
  <c r="G18" i="87"/>
  <c r="J17" i="87"/>
  <c r="H16" i="108" l="1"/>
  <c r="J16" i="108" s="1"/>
  <c r="G19" i="87"/>
  <c r="J18" i="87"/>
  <c r="H17" i="108" l="1"/>
  <c r="J17" i="108" s="1"/>
  <c r="G20" i="87"/>
  <c r="J19" i="87"/>
  <c r="H18" i="108" l="1"/>
  <c r="J18" i="108" s="1"/>
  <c r="G21" i="87"/>
  <c r="J20" i="87"/>
  <c r="H19" i="108" l="1"/>
  <c r="J19" i="108" s="1"/>
  <c r="G22" i="87"/>
  <c r="J21" i="87"/>
  <c r="H20" i="108" l="1"/>
  <c r="J20" i="108" s="1"/>
  <c r="G23" i="87"/>
  <c r="J22" i="87"/>
  <c r="H21" i="108" l="1"/>
  <c r="J21" i="108" s="1"/>
  <c r="G24" i="87"/>
  <c r="J23" i="87"/>
  <c r="H22" i="108" l="1"/>
  <c r="J22" i="108" s="1"/>
  <c r="G25" i="87"/>
  <c r="J24" i="87"/>
  <c r="H23" i="108" l="1"/>
  <c r="J23" i="108" s="1"/>
  <c r="G26" i="87"/>
  <c r="J25" i="87"/>
  <c r="H24" i="108" l="1"/>
  <c r="J24" i="108" s="1"/>
  <c r="G27" i="87"/>
  <c r="J26" i="87"/>
  <c r="H25" i="108" l="1"/>
  <c r="J25" i="108" s="1"/>
  <c r="G28" i="87"/>
  <c r="J27" i="87"/>
  <c r="H26" i="108" l="1"/>
  <c r="J26" i="108" s="1"/>
  <c r="G29" i="87"/>
  <c r="H28" i="108" l="1"/>
  <c r="H27" i="108"/>
  <c r="J27" i="108" s="1"/>
  <c r="J28" i="87"/>
  <c r="G30" i="87"/>
  <c r="J29" i="87"/>
  <c r="H61" i="110" l="1"/>
  <c r="I61" i="110" s="1"/>
  <c r="H38" i="109"/>
  <c r="I38" i="109" s="1"/>
  <c r="J28" i="108"/>
  <c r="G31" i="87"/>
  <c r="J30" i="87" l="1"/>
  <c r="G32" i="87"/>
  <c r="J31" i="87"/>
  <c r="G33" i="87" l="1"/>
  <c r="J32" i="87"/>
  <c r="G34" i="87" l="1"/>
  <c r="J33" i="87" l="1"/>
  <c r="G35" i="87"/>
  <c r="J34" i="87"/>
  <c r="G36" i="87" l="1"/>
  <c r="J35" i="87"/>
  <c r="G37" i="87" l="1"/>
  <c r="H36" i="87"/>
  <c r="I36" i="87" l="1"/>
  <c r="J36" i="87" s="1"/>
  <c r="G38" i="87"/>
  <c r="J37" i="87"/>
  <c r="G39" i="87" l="1"/>
  <c r="J38" i="87"/>
  <c r="G40" i="87" l="1"/>
  <c r="J39" i="87"/>
  <c r="G41" i="87" l="1"/>
  <c r="H40" i="87"/>
  <c r="I40" i="87" l="1"/>
  <c r="J40" i="87" s="1"/>
  <c r="G42" i="87"/>
  <c r="J41" i="87"/>
  <c r="G43" i="87" l="1"/>
  <c r="J42" i="87"/>
  <c r="G44" i="87" l="1"/>
  <c r="J43" i="87"/>
  <c r="G45" i="87" l="1"/>
  <c r="J44" i="87"/>
  <c r="G46" i="87" l="1"/>
  <c r="J45" i="87"/>
  <c r="G47" i="87" l="1"/>
  <c r="J46" i="87"/>
  <c r="G48" i="87" l="1"/>
  <c r="J47" i="87"/>
  <c r="G49" i="87" l="1"/>
  <c r="H48" i="87"/>
  <c r="I48" i="87" l="1"/>
  <c r="J48" i="87" s="1"/>
  <c r="J49" i="87"/>
  <c r="G50" i="87"/>
  <c r="G51" i="87" l="1"/>
  <c r="J50" i="87"/>
  <c r="J51" i="87" l="1"/>
  <c r="G52" i="87"/>
  <c r="J52" i="87" l="1"/>
  <c r="G53" i="87"/>
  <c r="G54" i="87" l="1"/>
  <c r="J53" i="87"/>
  <c r="G55" i="87" l="1"/>
  <c r="J54" i="87"/>
  <c r="G56" i="87" l="1"/>
  <c r="J55" i="87"/>
  <c r="G57" i="87" l="1"/>
  <c r="H56" i="87"/>
  <c r="I56" i="87" l="1"/>
  <c r="J56" i="87" s="1"/>
  <c r="J57" i="87"/>
  <c r="G58" i="87"/>
  <c r="G59" i="87" l="1"/>
  <c r="J58" i="87"/>
  <c r="G60" i="87" l="1"/>
  <c r="J59" i="87"/>
  <c r="J60" i="87" l="1"/>
  <c r="G61" i="87"/>
  <c r="G62" i="87" l="1"/>
  <c r="J61" i="87"/>
  <c r="J62" i="87" l="1"/>
  <c r="G63" i="87"/>
  <c r="J63" i="87" l="1"/>
  <c r="G64" i="87"/>
  <c r="G65" i="87" l="1"/>
  <c r="J64" i="87"/>
  <c r="J65" i="87" l="1"/>
  <c r="G66" i="87"/>
  <c r="J66" i="87" l="1"/>
  <c r="G67" i="87"/>
  <c r="J67" i="87" l="1"/>
  <c r="G68" i="87"/>
  <c r="G69" i="87" l="1"/>
  <c r="J68" i="87"/>
  <c r="J69" i="87" l="1"/>
  <c r="G70" i="87"/>
  <c r="G71" i="87" l="1"/>
  <c r="J70" i="87"/>
  <c r="G72" i="87" l="1"/>
  <c r="J71" i="87"/>
  <c r="J72" i="87" l="1"/>
  <c r="G73" i="87"/>
  <c r="J73" i="87" l="1"/>
  <c r="G74" i="87"/>
  <c r="J74" i="87" l="1"/>
  <c r="G75" i="87"/>
  <c r="G76" i="87" l="1"/>
  <c r="J75" i="87"/>
  <c r="J76" i="87" l="1"/>
  <c r="G77" i="87"/>
  <c r="J77" i="87" l="1"/>
  <c r="G78" i="87"/>
  <c r="J78" i="87" l="1"/>
  <c r="G79" i="87"/>
  <c r="J79" i="87" l="1"/>
  <c r="G80" i="87"/>
  <c r="J80" i="87" l="1"/>
  <c r="G81" i="87"/>
  <c r="G82" i="87" l="1"/>
  <c r="J81" i="87"/>
  <c r="G83" i="87" l="1"/>
  <c r="J82" i="87"/>
  <c r="J83" i="87" l="1"/>
  <c r="G84" i="87"/>
  <c r="H84" i="87" l="1"/>
  <c r="G85" i="87"/>
  <c r="I84" i="87" l="1"/>
  <c r="J84" i="87" s="1"/>
  <c r="J85" i="87"/>
  <c r="G86" i="87"/>
  <c r="G87" i="87" l="1"/>
  <c r="J86" i="87"/>
  <c r="J87" i="87" l="1"/>
  <c r="G88" i="87"/>
  <c r="J88" i="87" l="1"/>
  <c r="G89" i="87"/>
  <c r="G90" i="87" l="1"/>
  <c r="J89" i="87"/>
  <c r="G91" i="87" l="1"/>
  <c r="J90" i="87"/>
  <c r="G92" i="87" l="1"/>
  <c r="J91" i="87"/>
  <c r="G93" i="87" l="1"/>
  <c r="J92" i="87"/>
  <c r="G94" i="87" l="1"/>
  <c r="J93" i="87"/>
  <c r="G95" i="87" l="1"/>
  <c r="J94" i="87"/>
  <c r="J95" i="87" l="1"/>
  <c r="G96" i="87"/>
  <c r="G97" i="87" l="1"/>
  <c r="J96" i="87"/>
  <c r="G98" i="87" l="1"/>
  <c r="J97" i="87"/>
  <c r="G99" i="87" l="1"/>
  <c r="J98" i="87"/>
  <c r="G100" i="87" l="1"/>
  <c r="J99" i="87"/>
  <c r="J100" i="87" l="1"/>
  <c r="G101" i="87"/>
  <c r="G102" i="87" l="1"/>
  <c r="H101" i="87"/>
  <c r="I101" i="87" l="1"/>
  <c r="J101" i="87" s="1"/>
  <c r="G103" i="87"/>
  <c r="J102" i="87"/>
  <c r="H103" i="87" l="1"/>
  <c r="G104" i="87"/>
  <c r="I103" i="87" l="1"/>
  <c r="J103" i="87" s="1"/>
  <c r="H104" i="87"/>
  <c r="G105" i="87"/>
  <c r="I104" i="87" l="1"/>
  <c r="J104" i="87" s="1"/>
  <c r="H105" i="87"/>
  <c r="G106" i="87"/>
  <c r="I105" i="87" l="1"/>
  <c r="J105" i="87" s="1"/>
  <c r="G107" i="87"/>
  <c r="H106" i="87"/>
  <c r="I106" i="87" l="1"/>
  <c r="J106" i="87" s="1"/>
  <c r="G108" i="87"/>
  <c r="H107" i="87"/>
  <c r="I107" i="87" l="1"/>
  <c r="J107" i="87" s="1"/>
  <c r="G109" i="87"/>
  <c r="H108" i="87"/>
  <c r="I108" i="87" l="1"/>
  <c r="J108" i="87" s="1"/>
  <c r="H109" i="87"/>
  <c r="G110" i="87"/>
  <c r="I109" i="87" l="1"/>
  <c r="J109" i="87" s="1"/>
  <c r="G111" i="87"/>
  <c r="H110" i="87"/>
  <c r="I110" i="87" l="1"/>
  <c r="J110" i="87" s="1"/>
  <c r="G112" i="87"/>
  <c r="H111" i="87"/>
  <c r="I111" i="87" l="1"/>
  <c r="J111" i="87" s="1"/>
  <c r="H112" i="87"/>
  <c r="G113" i="87"/>
  <c r="I112" i="87" l="1"/>
  <c r="J112" i="87" s="1"/>
  <c r="H113" i="87"/>
  <c r="G114" i="87"/>
  <c r="J113" i="87" l="1"/>
  <c r="I113" i="87"/>
  <c r="G115" i="87"/>
  <c r="H114" i="87"/>
  <c r="I114" i="87" l="1"/>
  <c r="J114" i="87" s="1"/>
  <c r="G116" i="87"/>
  <c r="H115" i="87"/>
  <c r="I115" i="87" l="1"/>
  <c r="J115" i="87" s="1"/>
  <c r="G117" i="87"/>
  <c r="H116" i="87"/>
  <c r="I116" i="87" l="1"/>
  <c r="J116" i="87" s="1"/>
  <c r="G118" i="87"/>
  <c r="H117" i="87"/>
  <c r="I117" i="87" l="1"/>
  <c r="J117" i="87" s="1"/>
  <c r="G119" i="87"/>
  <c r="H118" i="87"/>
  <c r="I118" i="87" l="1"/>
  <c r="J118" i="87" s="1"/>
  <c r="G120" i="87"/>
  <c r="H119" i="87"/>
  <c r="I119" i="87" l="1"/>
  <c r="J119" i="87" s="1"/>
  <c r="G121" i="87"/>
  <c r="H120" i="87"/>
  <c r="I120" i="87" l="1"/>
  <c r="J120" i="87" s="1"/>
  <c r="G122" i="87"/>
  <c r="H121" i="87"/>
  <c r="I121" i="87" l="1"/>
  <c r="J121" i="87" s="1"/>
  <c r="G123" i="87"/>
  <c r="H123" i="87" s="1"/>
  <c r="I123" i="87" s="1"/>
  <c r="H122" i="87"/>
  <c r="I122" i="87" l="1"/>
  <c r="J122" i="87" s="1"/>
  <c r="J123" i="87"/>
  <c r="H124" i="87"/>
</calcChain>
</file>

<file path=xl/sharedStrings.xml><?xml version="1.0" encoding="utf-8"?>
<sst xmlns="http://schemas.openxmlformats.org/spreadsheetml/2006/main" count="665" uniqueCount="74">
  <si>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</si>
  <si>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</si>
  <si>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</si>
  <si>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</si>
  <si>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</si>
  <si>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</si>
  <si>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</si>
  <si>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</si>
  <si>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</si>
  <si>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</si>
  <si>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</si>
  <si>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</si>
  <si>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</si>
  <si>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As per Plan Comp.</t>
  </si>
  <si>
    <t>Sr.No</t>
  </si>
  <si>
    <t>Area in Sq.ft</t>
  </si>
  <si>
    <t>CA sq.M</t>
  </si>
  <si>
    <t>Rate</t>
  </si>
  <si>
    <t>Total Value</t>
  </si>
  <si>
    <t>Final Rate</t>
  </si>
  <si>
    <t>2 BHK</t>
  </si>
  <si>
    <t>1 BHK</t>
  </si>
  <si>
    <t>3 BHK</t>
  </si>
  <si>
    <t>1 -4th flr</t>
  </si>
  <si>
    <t>1 to 2nd Flr</t>
  </si>
  <si>
    <t>Tenant</t>
  </si>
  <si>
    <t>1st Flr</t>
  </si>
  <si>
    <t>2 &amp; 3rd Flr</t>
  </si>
  <si>
    <t>4th Flr</t>
  </si>
  <si>
    <t>4th to 7th Flr</t>
  </si>
  <si>
    <t>6 &amp; 8th - 13th &amp; 15th - 18th Flr</t>
  </si>
  <si>
    <t>Floors</t>
  </si>
  <si>
    <t>Comp.</t>
  </si>
  <si>
    <t>CA Sqm.</t>
  </si>
  <si>
    <t>CA Sqft.</t>
  </si>
  <si>
    <t>4th - 7th Flr</t>
  </si>
  <si>
    <t>5th &amp; 6th Flr</t>
  </si>
  <si>
    <t>8th - 13th &amp; 16th to 20th Flr</t>
  </si>
  <si>
    <t>Sale</t>
  </si>
  <si>
    <t>8th - 11th Flr</t>
  </si>
  <si>
    <t>19 &amp; 21st Flr</t>
  </si>
  <si>
    <t>7th &amp; 14th Flr</t>
  </si>
  <si>
    <t>4 BHK</t>
  </si>
  <si>
    <t>16th - 20th Flr</t>
  </si>
  <si>
    <t>1 RK</t>
  </si>
  <si>
    <t>PTC</t>
  </si>
  <si>
    <t>16-19th Flr</t>
  </si>
  <si>
    <t>Typical Flr</t>
  </si>
  <si>
    <t>MP</t>
  </si>
  <si>
    <t>1RK</t>
  </si>
  <si>
    <t>Rehab 2 BHK</t>
  </si>
  <si>
    <t>PTC 1 RK</t>
  </si>
  <si>
    <t>Rehab 3 BHK</t>
  </si>
  <si>
    <t>Rehab 1 BHK</t>
  </si>
  <si>
    <r>
      <t xml:space="preserve">Rate per 
Sq. ft. on Total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</si>
  <si>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</si>
  <si>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</si>
  <si>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</si>
  <si>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</si>
  <si>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t>4th , 5th Flr</t>
  </si>
  <si>
    <t>1 MP</t>
  </si>
  <si>
    <t>Sale / Rehab</t>
  </si>
  <si>
    <t>Rehab</t>
  </si>
  <si>
    <t>Neraby</t>
  </si>
  <si>
    <t xml:space="preserve">As per Builder Plan  Carpet Area in 
Sq. Ft.                      
</t>
  </si>
  <si>
    <t xml:space="preserve">Sale </t>
  </si>
  <si>
    <t xml:space="preserve">1 BHK - 04                                      2 BHK - 20                                       3 BHK - 12                                                                                                                                                </t>
  </si>
  <si>
    <t>1 RK - 59</t>
  </si>
  <si>
    <t xml:space="preserve">2 BHK - 17                                         3 BHK - 10                                                                                                                                                              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</si>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</sst>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Open Sans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7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b/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3" fontId="15" fillId="0" borderId="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 wrapText="1"/>
    </xf>
    <xf numFmtId="1" fontId="22" fillId="0" borderId="0" xfId="0" applyNumberFormat="1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166" fontId="0" fillId="0" borderId="0" xfId="0" applyNumberFormat="1" applyAlignment="1">
      <alignment horizontal="right" vertical="top"/>
    </xf>
    <xf numFmtId="166" fontId="24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left"/>
    </xf>
    <xf numFmtId="0" fontId="32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1" fontId="10" fillId="0" borderId="0" xfId="0" applyNumberFormat="1" applyFont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top" wrapText="1"/>
    </xf>
    <xf numFmtId="164" fontId="39" fillId="0" borderId="1" xfId="0" applyNumberFormat="1" applyFont="1" applyBorder="1" applyAlignment="1">
      <alignment horizontal="center" vertical="center"/>
    </xf>
    <xf numFmtId="164" fontId="39" fillId="0" borderId="1" xfId="1" applyNumberFormat="1" applyFont="1" applyBorder="1" applyAlignment="1">
      <alignment horizontal="center" vertical="center"/>
    </xf>
    <xf numFmtId="43" fontId="39" fillId="0" borderId="1" xfId="1" applyFont="1" applyBorder="1" applyAlignment="1">
      <alignment horizontal="center" vertical="center"/>
    </xf>
    <xf numFmtId="0" fontId="18" fillId="0" borderId="0" xfId="0" applyFont="1"/>
    <xf numFmtId="43" fontId="18" fillId="0" borderId="0" xfId="1" applyFont="1"/>
    <xf numFmtId="0" fontId="34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4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43" fontId="19" fillId="3" borderId="0" xfId="1" applyFont="1" applyFill="1" applyAlignment="1">
      <alignment horizontal="center" vertical="center"/>
    </xf>
    <xf numFmtId="43" fontId="19" fillId="3" borderId="9" xfId="0" applyNumberFormat="1" applyFont="1" applyFill="1" applyBorder="1" applyAlignment="1">
      <alignment horizontal="center" vertical="center"/>
    </xf>
    <xf numFmtId="43" fontId="19" fillId="3" borderId="9" xfId="1" applyFont="1" applyFill="1" applyBorder="1" applyAlignment="1">
      <alignment vertical="center"/>
    </xf>
    <xf numFmtId="43" fontId="19" fillId="3" borderId="1" xfId="1" applyFont="1" applyFill="1" applyBorder="1" applyAlignment="1">
      <alignment horizontal="center" vertical="center"/>
    </xf>
    <xf numFmtId="43" fontId="19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0" fillId="0" borderId="0" xfId="0" applyFont="1"/>
    <xf numFmtId="43" fontId="40" fillId="0" borderId="0" xfId="1" applyFont="1"/>
    <xf numFmtId="1" fontId="34" fillId="0" borderId="2" xfId="0" applyNumberFormat="1" applyFont="1" applyBorder="1" applyAlignment="1">
      <alignment horizontal="center" vertical="center"/>
    </xf>
    <xf numFmtId="43" fontId="30" fillId="0" borderId="0" xfId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384989</xdr:colOff>
      <xdr:row>19</xdr:row>
      <xdr:rowOff>235733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140D79-2139-639F-515A-C3A3C6B82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207"/>
          <a:ext cx="5048955" cy="403916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19</xdr:row>
      <xdr:rowOff>275896</xdr:rowOff>
    </xdr:from>
    <xdr:to>
      <xdr:col>8</xdr:col>
      <xdr:colOff>365936</xdr:colOff>
      <xdr:row>35</xdr:row>
      <xdr:rowOff>218562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D1ED0-BEF0-FCEC-6330-0467A6834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89534"/>
          <a:ext cx="5029902" cy="339137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9"/>
  <sheetViews>
    <sheetView tabSelected="1" topLeftCell="A106" zoomScale="130" zoomScaleNormal="130" workbookViewId="0">
      <selection activeCell="M126" sqref="M126"/>
    </sheetView>
  </sheetViews>
  <sheetFormatPr defaultRowHeight="15" x14ac:dyDescent="0.25"/>
  <cols>
    <col min="1" max="1" width="4" style="57" customWidth="1"/>
    <col min="2" max="2" width="6.140625" style="56" customWidth="1"/>
    <col min="3" max="3" width="5.5703125" style="56" customWidth="1"/>
    <col min="4" max="5" width="7.7109375" style="35" customWidth="1"/>
    <col min="6" max="6" width="6.42578125" style="138" customWidth="1"/>
    <col min="7" max="7" width="7.140625" style="158" customWidth="1"/>
    <col min="8" max="8" width="13.28515625" style="158" customWidth="1"/>
    <col min="9" max="9" width="14.5703125" style="158" customWidth="1"/>
    <col min="10" max="10" width="8.85546875" style="159" customWidth="1"/>
    <col min="11" max="11" width="14.140625" style="158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1" ht="62.25" customHeight="1" thickBot="1" x14ac:dyDescent="0.3">
      <c r="A1" s="15" t="s">
        <v>1</v>
      </c>
      <c r="B1" s="15" t="s">
        <v>0</v>
      </c>
      <c r="C1" s="16" t="s">
        <v>2</v>
      </c>
      <c r="D1" s="16" t="s">
        <v>13</v>
      </c>
      <c r="E1" s="16" t="s">
        <v>64</v>
      </c>
      <c r="F1" s="136" t="s">
        <v>11</v>
      </c>
      <c r="G1" s="146" t="s">
        <v>69</v>
      </c>
      <c r="H1" s="136" t="s">
        <v>70</v>
      </c>
      <c r="I1" s="147" t="s">
        <v>71</v>
      </c>
      <c r="J1" s="148" t="s">
        <v>72</v>
      </c>
      <c r="K1" s="149" t="s">
        <v>73</v>
      </c>
      <c r="L1" s="5" t="s">
        <v>61</v>
      </c>
    </row>
    <row r="2" spans="1:21" ht="17.25" thickBot="1" x14ac:dyDescent="0.35">
      <c r="A2" s="90">
        <v>1</v>
      </c>
      <c r="B2" s="18">
        <v>101</v>
      </c>
      <c r="C2" s="13">
        <v>1</v>
      </c>
      <c r="D2" s="14" t="s">
        <v>22</v>
      </c>
      <c r="E2" s="14">
        <v>1040</v>
      </c>
      <c r="F2" s="91">
        <f>E2*1.1</f>
        <v>1144</v>
      </c>
      <c r="G2" s="150">
        <v>26500</v>
      </c>
      <c r="H2" s="151">
        <v>0</v>
      </c>
      <c r="I2" s="152">
        <f>ROUND(H2*1.12,0)</f>
        <v>0</v>
      </c>
      <c r="J2" s="153">
        <f>MROUND((I2*0.03/12),500)</f>
        <v>0</v>
      </c>
      <c r="K2" s="152">
        <f>F2*3000</f>
        <v>3432000</v>
      </c>
      <c r="L2" s="4" t="s">
        <v>62</v>
      </c>
      <c r="M2" s="92"/>
      <c r="P2" s="93"/>
      <c r="Q2" s="3"/>
      <c r="R2" s="3"/>
      <c r="S2" s="94"/>
      <c r="U2" s="95"/>
    </row>
    <row r="3" spans="1:21" ht="16.5" x14ac:dyDescent="0.3">
      <c r="A3" s="90">
        <v>2</v>
      </c>
      <c r="B3" s="18">
        <v>102</v>
      </c>
      <c r="C3" s="13">
        <v>1</v>
      </c>
      <c r="D3" s="14" t="s">
        <v>20</v>
      </c>
      <c r="E3" s="14">
        <v>733</v>
      </c>
      <c r="F3" s="91">
        <f t="shared" ref="F3:F63" si="0">E3*1.1</f>
        <v>806.30000000000007</v>
      </c>
      <c r="G3" s="150">
        <f>G2</f>
        <v>26500</v>
      </c>
      <c r="H3" s="151">
        <v>0</v>
      </c>
      <c r="I3" s="152">
        <f t="shared" ref="I3:I66" si="1">ROUND(H3*1.12,0)</f>
        <v>0</v>
      </c>
      <c r="J3" s="153">
        <f t="shared" ref="J3:J66" si="2">MROUND((I3*0.03/12),500)</f>
        <v>0</v>
      </c>
      <c r="K3" s="152">
        <f t="shared" ref="K3:K66" si="3">F3*3000</f>
        <v>2418900</v>
      </c>
      <c r="L3" s="4" t="s">
        <v>62</v>
      </c>
      <c r="M3" s="92"/>
      <c r="P3" s="93"/>
      <c r="Q3" s="3"/>
      <c r="R3" s="3"/>
      <c r="S3" s="94"/>
      <c r="U3" s="97"/>
    </row>
    <row r="4" spans="1:21" ht="16.5" x14ac:dyDescent="0.3">
      <c r="A4" s="90">
        <v>3</v>
      </c>
      <c r="B4" s="18">
        <v>103</v>
      </c>
      <c r="C4" s="13">
        <v>1</v>
      </c>
      <c r="D4" s="14" t="s">
        <v>20</v>
      </c>
      <c r="E4" s="14">
        <v>732</v>
      </c>
      <c r="F4" s="91">
        <f t="shared" si="0"/>
        <v>805.2</v>
      </c>
      <c r="G4" s="150">
        <f>G3</f>
        <v>26500</v>
      </c>
      <c r="H4" s="151">
        <v>0</v>
      </c>
      <c r="I4" s="152">
        <f t="shared" si="1"/>
        <v>0</v>
      </c>
      <c r="J4" s="153">
        <f t="shared" si="2"/>
        <v>0</v>
      </c>
      <c r="K4" s="152">
        <f t="shared" si="3"/>
        <v>2415600</v>
      </c>
      <c r="L4" s="4" t="s">
        <v>62</v>
      </c>
      <c r="M4" s="92"/>
      <c r="P4" s="93"/>
      <c r="Q4" s="3"/>
      <c r="R4" s="3"/>
      <c r="S4" s="94"/>
      <c r="U4" s="97"/>
    </row>
    <row r="5" spans="1:21" ht="16.5" x14ac:dyDescent="0.3">
      <c r="A5" s="90">
        <v>4</v>
      </c>
      <c r="B5" s="18">
        <v>201</v>
      </c>
      <c r="C5" s="13">
        <v>2</v>
      </c>
      <c r="D5" s="14" t="s">
        <v>22</v>
      </c>
      <c r="E5" s="14">
        <v>1040</v>
      </c>
      <c r="F5" s="91">
        <f t="shared" si="0"/>
        <v>1144</v>
      </c>
      <c r="G5" s="150">
        <f>G4</f>
        <v>26500</v>
      </c>
      <c r="H5" s="151">
        <v>0</v>
      </c>
      <c r="I5" s="152">
        <f t="shared" si="1"/>
        <v>0</v>
      </c>
      <c r="J5" s="153">
        <f t="shared" si="2"/>
        <v>0</v>
      </c>
      <c r="K5" s="152">
        <f t="shared" si="3"/>
        <v>3432000</v>
      </c>
      <c r="L5" s="4" t="s">
        <v>62</v>
      </c>
      <c r="M5" s="92"/>
      <c r="P5" s="93"/>
      <c r="Q5" s="3"/>
      <c r="R5" s="3"/>
      <c r="S5" s="94"/>
      <c r="U5" s="97"/>
    </row>
    <row r="6" spans="1:21" ht="16.5" x14ac:dyDescent="0.3">
      <c r="A6" s="90">
        <v>5</v>
      </c>
      <c r="B6" s="18">
        <v>202</v>
      </c>
      <c r="C6" s="13">
        <v>2</v>
      </c>
      <c r="D6" s="14" t="s">
        <v>20</v>
      </c>
      <c r="E6" s="14">
        <v>733</v>
      </c>
      <c r="F6" s="91">
        <f t="shared" si="0"/>
        <v>806.30000000000007</v>
      </c>
      <c r="G6" s="150">
        <f>G5</f>
        <v>26500</v>
      </c>
      <c r="H6" s="151">
        <v>0</v>
      </c>
      <c r="I6" s="152">
        <f t="shared" si="1"/>
        <v>0</v>
      </c>
      <c r="J6" s="153">
        <f t="shared" si="2"/>
        <v>0</v>
      </c>
      <c r="K6" s="152">
        <f t="shared" si="3"/>
        <v>2418900</v>
      </c>
      <c r="L6" s="4" t="s">
        <v>62</v>
      </c>
      <c r="M6" s="92"/>
      <c r="P6" s="93"/>
      <c r="Q6" s="3"/>
      <c r="R6" s="3"/>
      <c r="S6" s="94"/>
      <c r="U6" s="97"/>
    </row>
    <row r="7" spans="1:21" ht="16.5" x14ac:dyDescent="0.3">
      <c r="A7" s="90">
        <v>6</v>
      </c>
      <c r="B7" s="18">
        <v>203</v>
      </c>
      <c r="C7" s="13">
        <v>2</v>
      </c>
      <c r="D7" s="14" t="s">
        <v>20</v>
      </c>
      <c r="E7" s="14">
        <v>778</v>
      </c>
      <c r="F7" s="91">
        <f t="shared" si="0"/>
        <v>855.80000000000007</v>
      </c>
      <c r="G7" s="150">
        <f>G6</f>
        <v>26500</v>
      </c>
      <c r="H7" s="151">
        <v>0</v>
      </c>
      <c r="I7" s="152">
        <f t="shared" si="1"/>
        <v>0</v>
      </c>
      <c r="J7" s="153">
        <f t="shared" si="2"/>
        <v>0</v>
      </c>
      <c r="K7" s="152">
        <f t="shared" si="3"/>
        <v>2567400</v>
      </c>
      <c r="L7" s="4" t="s">
        <v>62</v>
      </c>
      <c r="M7" s="92"/>
      <c r="P7" s="93"/>
      <c r="Q7" s="3"/>
      <c r="R7" s="3"/>
      <c r="S7" s="94"/>
      <c r="U7" s="97"/>
    </row>
    <row r="8" spans="1:21" ht="16.5" x14ac:dyDescent="0.3">
      <c r="A8" s="90">
        <v>7</v>
      </c>
      <c r="B8" s="18">
        <v>301</v>
      </c>
      <c r="C8" s="13">
        <v>3</v>
      </c>
      <c r="D8" s="14" t="s">
        <v>22</v>
      </c>
      <c r="E8" s="14">
        <v>1040</v>
      </c>
      <c r="F8" s="91">
        <f t="shared" si="0"/>
        <v>1144</v>
      </c>
      <c r="G8" s="150">
        <f>G7+100</f>
        <v>26600</v>
      </c>
      <c r="H8" s="151">
        <v>0</v>
      </c>
      <c r="I8" s="152">
        <f t="shared" si="1"/>
        <v>0</v>
      </c>
      <c r="J8" s="153">
        <f t="shared" si="2"/>
        <v>0</v>
      </c>
      <c r="K8" s="152">
        <f t="shared" si="3"/>
        <v>3432000</v>
      </c>
      <c r="L8" s="4" t="s">
        <v>62</v>
      </c>
      <c r="M8" s="92"/>
      <c r="P8" s="93"/>
      <c r="Q8" s="3"/>
      <c r="R8" s="3"/>
      <c r="S8" s="94"/>
      <c r="U8" s="97"/>
    </row>
    <row r="9" spans="1:21" ht="16.5" x14ac:dyDescent="0.3">
      <c r="A9" s="90">
        <v>8</v>
      </c>
      <c r="B9" s="18">
        <v>302</v>
      </c>
      <c r="C9" s="13">
        <v>3</v>
      </c>
      <c r="D9" s="14" t="s">
        <v>20</v>
      </c>
      <c r="E9" s="14">
        <v>762</v>
      </c>
      <c r="F9" s="91">
        <f t="shared" si="0"/>
        <v>838.2</v>
      </c>
      <c r="G9" s="150">
        <f>G8</f>
        <v>26600</v>
      </c>
      <c r="H9" s="151">
        <v>0</v>
      </c>
      <c r="I9" s="152">
        <f t="shared" si="1"/>
        <v>0</v>
      </c>
      <c r="J9" s="153">
        <f t="shared" si="2"/>
        <v>0</v>
      </c>
      <c r="K9" s="152">
        <f t="shared" si="3"/>
        <v>2514600</v>
      </c>
      <c r="L9" s="4" t="s">
        <v>62</v>
      </c>
      <c r="M9" s="92"/>
      <c r="P9" s="93"/>
      <c r="Q9" s="3"/>
      <c r="R9" s="3"/>
      <c r="S9" s="94"/>
      <c r="U9" s="97"/>
    </row>
    <row r="10" spans="1:21" ht="16.5" x14ac:dyDescent="0.3">
      <c r="A10" s="90">
        <v>9</v>
      </c>
      <c r="B10" s="18">
        <v>303</v>
      </c>
      <c r="C10" s="13">
        <v>3</v>
      </c>
      <c r="D10" s="14" t="s">
        <v>20</v>
      </c>
      <c r="E10" s="14">
        <v>778</v>
      </c>
      <c r="F10" s="91">
        <f t="shared" si="0"/>
        <v>855.80000000000007</v>
      </c>
      <c r="G10" s="150">
        <f>G9</f>
        <v>26600</v>
      </c>
      <c r="H10" s="151">
        <v>0</v>
      </c>
      <c r="I10" s="152">
        <f t="shared" si="1"/>
        <v>0</v>
      </c>
      <c r="J10" s="153">
        <f t="shared" si="2"/>
        <v>0</v>
      </c>
      <c r="K10" s="152">
        <f t="shared" si="3"/>
        <v>2567400</v>
      </c>
      <c r="L10" s="4" t="s">
        <v>62</v>
      </c>
      <c r="N10" s="10"/>
      <c r="P10" s="93"/>
      <c r="Q10" s="3"/>
      <c r="R10" s="8"/>
      <c r="S10" s="96"/>
      <c r="U10" s="97"/>
    </row>
    <row r="11" spans="1:21" s="36" customFormat="1" ht="16.5" x14ac:dyDescent="0.3">
      <c r="A11" s="90">
        <v>10</v>
      </c>
      <c r="B11" s="18">
        <v>401</v>
      </c>
      <c r="C11" s="13">
        <v>4</v>
      </c>
      <c r="D11" s="14" t="s">
        <v>22</v>
      </c>
      <c r="E11" s="14">
        <v>1040</v>
      </c>
      <c r="F11" s="91">
        <f t="shared" si="0"/>
        <v>1144</v>
      </c>
      <c r="G11" s="150">
        <f>G10+100</f>
        <v>26700</v>
      </c>
      <c r="H11" s="151">
        <v>0</v>
      </c>
      <c r="I11" s="152">
        <f t="shared" si="1"/>
        <v>0</v>
      </c>
      <c r="J11" s="153">
        <f t="shared" si="2"/>
        <v>0</v>
      </c>
      <c r="K11" s="152">
        <f t="shared" si="3"/>
        <v>3432000</v>
      </c>
      <c r="L11" s="37" t="s">
        <v>62</v>
      </c>
      <c r="M11" s="38"/>
      <c r="N11" s="39"/>
      <c r="P11" s="8"/>
      <c r="Q11" s="8"/>
    </row>
    <row r="12" spans="1:21" s="36" customFormat="1" ht="16.5" x14ac:dyDescent="0.3">
      <c r="A12" s="90">
        <v>11</v>
      </c>
      <c r="B12" s="18">
        <v>402</v>
      </c>
      <c r="C12" s="13">
        <v>4</v>
      </c>
      <c r="D12" s="14" t="s">
        <v>20</v>
      </c>
      <c r="E12" s="14">
        <v>762</v>
      </c>
      <c r="F12" s="91">
        <f t="shared" si="0"/>
        <v>838.2</v>
      </c>
      <c r="G12" s="150">
        <f>G11</f>
        <v>26700</v>
      </c>
      <c r="H12" s="151">
        <v>0</v>
      </c>
      <c r="I12" s="152">
        <f t="shared" si="1"/>
        <v>0</v>
      </c>
      <c r="J12" s="153">
        <f t="shared" si="2"/>
        <v>0</v>
      </c>
      <c r="K12" s="152">
        <f t="shared" si="3"/>
        <v>2514600</v>
      </c>
      <c r="L12" s="37" t="s">
        <v>62</v>
      </c>
      <c r="M12" s="102"/>
      <c r="N12" s="39"/>
      <c r="P12" s="8"/>
      <c r="Q12" s="8"/>
    </row>
    <row r="13" spans="1:21" ht="16.5" x14ac:dyDescent="0.3">
      <c r="A13" s="90">
        <v>12</v>
      </c>
      <c r="B13" s="18">
        <v>403</v>
      </c>
      <c r="C13" s="13">
        <v>4</v>
      </c>
      <c r="D13" s="14" t="s">
        <v>20</v>
      </c>
      <c r="E13" s="14">
        <v>794</v>
      </c>
      <c r="F13" s="91">
        <f t="shared" si="0"/>
        <v>873.40000000000009</v>
      </c>
      <c r="G13" s="150">
        <f>G12</f>
        <v>26700</v>
      </c>
      <c r="H13" s="151">
        <v>0</v>
      </c>
      <c r="I13" s="152">
        <f t="shared" si="1"/>
        <v>0</v>
      </c>
      <c r="J13" s="153">
        <f t="shared" si="2"/>
        <v>0</v>
      </c>
      <c r="K13" s="152">
        <f t="shared" si="3"/>
        <v>2620200.0000000005</v>
      </c>
      <c r="L13" s="4" t="s">
        <v>62</v>
      </c>
      <c r="M13" s="9"/>
      <c r="N13" s="10"/>
      <c r="P13" s="3"/>
      <c r="Q13" s="3"/>
    </row>
    <row r="14" spans="1:21" ht="16.5" x14ac:dyDescent="0.3">
      <c r="A14" s="90">
        <v>13</v>
      </c>
      <c r="B14" s="18">
        <v>404</v>
      </c>
      <c r="C14" s="13">
        <v>4</v>
      </c>
      <c r="D14" s="14" t="s">
        <v>21</v>
      </c>
      <c r="E14" s="14">
        <v>495</v>
      </c>
      <c r="F14" s="91">
        <f t="shared" si="0"/>
        <v>544.5</v>
      </c>
      <c r="G14" s="150">
        <f>G13</f>
        <v>26700</v>
      </c>
      <c r="H14" s="151">
        <v>0</v>
      </c>
      <c r="I14" s="152">
        <f t="shared" si="1"/>
        <v>0</v>
      </c>
      <c r="J14" s="153">
        <f t="shared" si="2"/>
        <v>0</v>
      </c>
      <c r="K14" s="152">
        <f t="shared" si="3"/>
        <v>1633500</v>
      </c>
      <c r="L14" s="4" t="s">
        <v>62</v>
      </c>
      <c r="M14" s="9"/>
      <c r="N14" s="10"/>
      <c r="P14" s="3"/>
      <c r="Q14" s="3"/>
    </row>
    <row r="15" spans="1:21" ht="16.5" x14ac:dyDescent="0.3">
      <c r="A15" s="90">
        <v>14</v>
      </c>
      <c r="B15" s="18">
        <v>405</v>
      </c>
      <c r="C15" s="13">
        <v>4</v>
      </c>
      <c r="D15" s="14" t="s">
        <v>22</v>
      </c>
      <c r="E15" s="14">
        <v>900</v>
      </c>
      <c r="F15" s="91">
        <f t="shared" si="0"/>
        <v>990.00000000000011</v>
      </c>
      <c r="G15" s="150">
        <f>G14</f>
        <v>26700</v>
      </c>
      <c r="H15" s="151">
        <v>0</v>
      </c>
      <c r="I15" s="152">
        <f t="shared" si="1"/>
        <v>0</v>
      </c>
      <c r="J15" s="153">
        <f t="shared" si="2"/>
        <v>0</v>
      </c>
      <c r="K15" s="152">
        <f t="shared" si="3"/>
        <v>2970000.0000000005</v>
      </c>
      <c r="L15" s="4" t="s">
        <v>62</v>
      </c>
      <c r="M15" s="9"/>
      <c r="N15" s="10"/>
      <c r="P15" s="3"/>
      <c r="Q15" s="3"/>
    </row>
    <row r="16" spans="1:21" ht="16.5" x14ac:dyDescent="0.3">
      <c r="A16" s="90">
        <v>15</v>
      </c>
      <c r="B16" s="18">
        <v>501</v>
      </c>
      <c r="C16" s="13">
        <v>5</v>
      </c>
      <c r="D16" s="14" t="s">
        <v>44</v>
      </c>
      <c r="E16" s="14">
        <v>300</v>
      </c>
      <c r="F16" s="91">
        <f t="shared" si="0"/>
        <v>330</v>
      </c>
      <c r="G16" s="150">
        <f>G15+100</f>
        <v>26800</v>
      </c>
      <c r="H16" s="151">
        <v>0</v>
      </c>
      <c r="I16" s="152">
        <f t="shared" si="1"/>
        <v>0</v>
      </c>
      <c r="J16" s="153">
        <f t="shared" si="2"/>
        <v>0</v>
      </c>
      <c r="K16" s="152">
        <f t="shared" si="3"/>
        <v>990000</v>
      </c>
      <c r="L16" s="4" t="s">
        <v>45</v>
      </c>
      <c r="M16" s="9"/>
      <c r="N16" s="10"/>
      <c r="P16" s="3"/>
      <c r="Q16" s="3"/>
    </row>
    <row r="17" spans="1:17" ht="16.5" x14ac:dyDescent="0.3">
      <c r="A17" s="90">
        <v>16</v>
      </c>
      <c r="B17" s="18">
        <v>502</v>
      </c>
      <c r="C17" s="13">
        <v>5</v>
      </c>
      <c r="D17" s="14" t="s">
        <v>20</v>
      </c>
      <c r="E17" s="14">
        <v>762</v>
      </c>
      <c r="F17" s="91">
        <f t="shared" si="0"/>
        <v>838.2</v>
      </c>
      <c r="G17" s="150">
        <f>G16</f>
        <v>26800</v>
      </c>
      <c r="H17" s="151">
        <v>0</v>
      </c>
      <c r="I17" s="152">
        <f t="shared" si="1"/>
        <v>0</v>
      </c>
      <c r="J17" s="153">
        <f t="shared" si="2"/>
        <v>0</v>
      </c>
      <c r="K17" s="152">
        <f t="shared" si="3"/>
        <v>2514600</v>
      </c>
      <c r="L17" s="4" t="s">
        <v>62</v>
      </c>
      <c r="M17" s="9"/>
      <c r="N17" s="10"/>
      <c r="P17" s="3"/>
      <c r="Q17" s="3"/>
    </row>
    <row r="18" spans="1:17" ht="16.5" x14ac:dyDescent="0.3">
      <c r="A18" s="90">
        <v>17</v>
      </c>
      <c r="B18" s="18">
        <v>503</v>
      </c>
      <c r="C18" s="13">
        <v>5</v>
      </c>
      <c r="D18" s="14" t="s">
        <v>20</v>
      </c>
      <c r="E18" s="14">
        <v>815</v>
      </c>
      <c r="F18" s="91">
        <f t="shared" si="0"/>
        <v>896.50000000000011</v>
      </c>
      <c r="G18" s="150">
        <f>G17</f>
        <v>26800</v>
      </c>
      <c r="H18" s="151">
        <v>0</v>
      </c>
      <c r="I18" s="152">
        <f t="shared" si="1"/>
        <v>0</v>
      </c>
      <c r="J18" s="153">
        <f t="shared" si="2"/>
        <v>0</v>
      </c>
      <c r="K18" s="152">
        <f t="shared" si="3"/>
        <v>2689500.0000000005</v>
      </c>
      <c r="L18" s="4" t="s">
        <v>62</v>
      </c>
      <c r="M18" s="9"/>
      <c r="N18" s="10"/>
      <c r="P18" s="3"/>
      <c r="Q18" s="3"/>
    </row>
    <row r="19" spans="1:17" ht="16.5" x14ac:dyDescent="0.3">
      <c r="A19" s="90">
        <v>18</v>
      </c>
      <c r="B19" s="18">
        <v>504</v>
      </c>
      <c r="C19" s="13">
        <v>5</v>
      </c>
      <c r="D19" s="14" t="s">
        <v>21</v>
      </c>
      <c r="E19" s="14">
        <v>495</v>
      </c>
      <c r="F19" s="91">
        <f t="shared" si="0"/>
        <v>544.5</v>
      </c>
      <c r="G19" s="150">
        <f>G18</f>
        <v>26800</v>
      </c>
      <c r="H19" s="151">
        <v>0</v>
      </c>
      <c r="I19" s="152">
        <f t="shared" si="1"/>
        <v>0</v>
      </c>
      <c r="J19" s="153">
        <f t="shared" si="2"/>
        <v>0</v>
      </c>
      <c r="K19" s="152">
        <f t="shared" si="3"/>
        <v>1633500</v>
      </c>
      <c r="L19" s="4" t="s">
        <v>62</v>
      </c>
      <c r="M19" s="9"/>
      <c r="N19" s="10"/>
      <c r="P19" s="3"/>
      <c r="Q19" s="3"/>
    </row>
    <row r="20" spans="1:17" ht="16.5" x14ac:dyDescent="0.3">
      <c r="A20" s="90">
        <v>19</v>
      </c>
      <c r="B20" s="18">
        <v>505</v>
      </c>
      <c r="C20" s="13">
        <v>5</v>
      </c>
      <c r="D20" s="14" t="s">
        <v>22</v>
      </c>
      <c r="E20" s="14">
        <v>901</v>
      </c>
      <c r="F20" s="91">
        <f t="shared" si="0"/>
        <v>991.10000000000014</v>
      </c>
      <c r="G20" s="150">
        <f>G19</f>
        <v>26800</v>
      </c>
      <c r="H20" s="151">
        <v>0</v>
      </c>
      <c r="I20" s="152">
        <f t="shared" si="1"/>
        <v>0</v>
      </c>
      <c r="J20" s="153">
        <f t="shared" si="2"/>
        <v>0</v>
      </c>
      <c r="K20" s="152">
        <f t="shared" si="3"/>
        <v>2973300.0000000005</v>
      </c>
      <c r="L20" s="4" t="s">
        <v>62</v>
      </c>
      <c r="M20" s="9"/>
      <c r="N20" s="10"/>
      <c r="P20" s="3"/>
      <c r="Q20" s="3"/>
    </row>
    <row r="21" spans="1:17" ht="16.5" x14ac:dyDescent="0.3">
      <c r="A21" s="90">
        <v>20</v>
      </c>
      <c r="B21" s="18">
        <v>506</v>
      </c>
      <c r="C21" s="13">
        <v>5</v>
      </c>
      <c r="D21" s="14" t="s">
        <v>48</v>
      </c>
      <c r="E21" s="14">
        <v>300</v>
      </c>
      <c r="F21" s="91">
        <f t="shared" si="0"/>
        <v>330</v>
      </c>
      <c r="G21" s="150">
        <f>G20</f>
        <v>26800</v>
      </c>
      <c r="H21" s="151">
        <v>0</v>
      </c>
      <c r="I21" s="152">
        <f t="shared" si="1"/>
        <v>0</v>
      </c>
      <c r="J21" s="153">
        <f t="shared" si="2"/>
        <v>0</v>
      </c>
      <c r="K21" s="152">
        <f t="shared" si="3"/>
        <v>990000</v>
      </c>
      <c r="L21" s="4" t="s">
        <v>45</v>
      </c>
      <c r="M21" s="9"/>
      <c r="N21" s="10"/>
      <c r="P21" s="3"/>
      <c r="Q21" s="3"/>
    </row>
    <row r="22" spans="1:17" ht="16.5" x14ac:dyDescent="0.3">
      <c r="A22" s="90">
        <v>21</v>
      </c>
      <c r="B22" s="18">
        <v>507</v>
      </c>
      <c r="C22" s="13">
        <v>5</v>
      </c>
      <c r="D22" s="14" t="s">
        <v>48</v>
      </c>
      <c r="E22" s="14">
        <v>300</v>
      </c>
      <c r="F22" s="91">
        <f t="shared" si="0"/>
        <v>330</v>
      </c>
      <c r="G22" s="150">
        <f>G21</f>
        <v>26800</v>
      </c>
      <c r="H22" s="151">
        <v>0</v>
      </c>
      <c r="I22" s="152">
        <f t="shared" si="1"/>
        <v>0</v>
      </c>
      <c r="J22" s="153">
        <f t="shared" si="2"/>
        <v>0</v>
      </c>
      <c r="K22" s="152">
        <f t="shared" si="3"/>
        <v>990000</v>
      </c>
      <c r="L22" s="4" t="s">
        <v>45</v>
      </c>
      <c r="M22" s="9"/>
      <c r="N22" s="10"/>
      <c r="P22" s="3"/>
      <c r="Q22" s="3"/>
    </row>
    <row r="23" spans="1:17" ht="16.5" x14ac:dyDescent="0.3">
      <c r="A23" s="90">
        <v>22</v>
      </c>
      <c r="B23" s="18">
        <v>601</v>
      </c>
      <c r="C23" s="13">
        <v>6</v>
      </c>
      <c r="D23" s="14" t="s">
        <v>44</v>
      </c>
      <c r="E23" s="14">
        <v>300</v>
      </c>
      <c r="F23" s="91">
        <f t="shared" si="0"/>
        <v>330</v>
      </c>
      <c r="G23" s="150">
        <f>G22+100</f>
        <v>26900</v>
      </c>
      <c r="H23" s="151">
        <v>0</v>
      </c>
      <c r="I23" s="152">
        <f t="shared" si="1"/>
        <v>0</v>
      </c>
      <c r="J23" s="153">
        <f t="shared" si="2"/>
        <v>0</v>
      </c>
      <c r="K23" s="152">
        <f t="shared" si="3"/>
        <v>990000</v>
      </c>
      <c r="L23" s="4" t="s">
        <v>45</v>
      </c>
      <c r="M23" s="9"/>
      <c r="N23" s="10"/>
      <c r="P23" s="3"/>
      <c r="Q23" s="3"/>
    </row>
    <row r="24" spans="1:17" ht="16.5" x14ac:dyDescent="0.3">
      <c r="A24" s="90">
        <v>23</v>
      </c>
      <c r="B24" s="17">
        <v>602</v>
      </c>
      <c r="C24" s="17">
        <v>6</v>
      </c>
      <c r="D24" s="14" t="s">
        <v>20</v>
      </c>
      <c r="E24" s="14">
        <v>782</v>
      </c>
      <c r="F24" s="91">
        <f t="shared" si="0"/>
        <v>860.2</v>
      </c>
      <c r="G24" s="150">
        <f>G23</f>
        <v>26900</v>
      </c>
      <c r="H24" s="151">
        <v>0</v>
      </c>
      <c r="I24" s="152">
        <f t="shared" si="1"/>
        <v>0</v>
      </c>
      <c r="J24" s="153">
        <f t="shared" si="2"/>
        <v>0</v>
      </c>
      <c r="K24" s="152">
        <f t="shared" si="3"/>
        <v>2580600</v>
      </c>
      <c r="L24" s="4" t="s">
        <v>62</v>
      </c>
    </row>
    <row r="25" spans="1:17" ht="16.5" x14ac:dyDescent="0.3">
      <c r="A25" s="90">
        <v>24</v>
      </c>
      <c r="B25" s="18">
        <v>603</v>
      </c>
      <c r="C25" s="17">
        <v>6</v>
      </c>
      <c r="D25" s="14" t="s">
        <v>20</v>
      </c>
      <c r="E25" s="14">
        <v>815</v>
      </c>
      <c r="F25" s="91">
        <f t="shared" si="0"/>
        <v>896.50000000000011</v>
      </c>
      <c r="G25" s="150">
        <f>G24</f>
        <v>26900</v>
      </c>
      <c r="H25" s="151">
        <v>0</v>
      </c>
      <c r="I25" s="152">
        <f t="shared" si="1"/>
        <v>0</v>
      </c>
      <c r="J25" s="153">
        <f t="shared" si="2"/>
        <v>0</v>
      </c>
      <c r="K25" s="152">
        <f t="shared" si="3"/>
        <v>2689500.0000000005</v>
      </c>
      <c r="L25" s="4" t="s">
        <v>62</v>
      </c>
    </row>
    <row r="26" spans="1:17" s="36" customFormat="1" ht="16.5" x14ac:dyDescent="0.3">
      <c r="A26" s="90">
        <v>25</v>
      </c>
      <c r="B26" s="17">
        <v>604</v>
      </c>
      <c r="C26" s="17">
        <v>6</v>
      </c>
      <c r="D26" s="14" t="s">
        <v>21</v>
      </c>
      <c r="E26" s="14">
        <v>495</v>
      </c>
      <c r="F26" s="91">
        <f t="shared" si="0"/>
        <v>544.5</v>
      </c>
      <c r="G26" s="150">
        <f>G25</f>
        <v>26900</v>
      </c>
      <c r="H26" s="151">
        <v>0</v>
      </c>
      <c r="I26" s="152">
        <f t="shared" si="1"/>
        <v>0</v>
      </c>
      <c r="J26" s="153">
        <f t="shared" si="2"/>
        <v>0</v>
      </c>
      <c r="K26" s="152">
        <f t="shared" si="3"/>
        <v>1633500</v>
      </c>
      <c r="L26" s="4" t="s">
        <v>62</v>
      </c>
    </row>
    <row r="27" spans="1:17" ht="16.5" x14ac:dyDescent="0.3">
      <c r="A27" s="90">
        <v>26</v>
      </c>
      <c r="B27" s="18">
        <v>605</v>
      </c>
      <c r="C27" s="17">
        <v>6</v>
      </c>
      <c r="D27" s="14" t="s">
        <v>22</v>
      </c>
      <c r="E27" s="14">
        <v>900</v>
      </c>
      <c r="F27" s="91">
        <f t="shared" si="0"/>
        <v>990.00000000000011</v>
      </c>
      <c r="G27" s="150">
        <f>G26</f>
        <v>26900</v>
      </c>
      <c r="H27" s="151">
        <v>0</v>
      </c>
      <c r="I27" s="152">
        <f t="shared" si="1"/>
        <v>0</v>
      </c>
      <c r="J27" s="153">
        <f t="shared" si="2"/>
        <v>0</v>
      </c>
      <c r="K27" s="152">
        <f t="shared" si="3"/>
        <v>2970000.0000000005</v>
      </c>
      <c r="L27" s="4" t="s">
        <v>62</v>
      </c>
    </row>
    <row r="28" spans="1:17" ht="16.5" x14ac:dyDescent="0.3">
      <c r="A28" s="90">
        <v>27</v>
      </c>
      <c r="B28" s="17">
        <v>606</v>
      </c>
      <c r="C28" s="17">
        <v>6</v>
      </c>
      <c r="D28" s="14" t="s">
        <v>48</v>
      </c>
      <c r="E28" s="14">
        <v>300</v>
      </c>
      <c r="F28" s="91">
        <f t="shared" si="0"/>
        <v>330</v>
      </c>
      <c r="G28" s="150">
        <f>G27</f>
        <v>26900</v>
      </c>
      <c r="H28" s="151">
        <v>0</v>
      </c>
      <c r="I28" s="152">
        <f t="shared" si="1"/>
        <v>0</v>
      </c>
      <c r="J28" s="153">
        <f t="shared" si="2"/>
        <v>0</v>
      </c>
      <c r="K28" s="152">
        <f t="shared" si="3"/>
        <v>990000</v>
      </c>
      <c r="L28" s="4" t="s">
        <v>45</v>
      </c>
    </row>
    <row r="29" spans="1:17" ht="16.5" x14ac:dyDescent="0.3">
      <c r="A29" s="90">
        <v>28</v>
      </c>
      <c r="B29" s="18">
        <v>607</v>
      </c>
      <c r="C29" s="17">
        <v>6</v>
      </c>
      <c r="D29" s="14" t="s">
        <v>48</v>
      </c>
      <c r="E29" s="14">
        <v>300</v>
      </c>
      <c r="F29" s="91">
        <f t="shared" si="0"/>
        <v>330</v>
      </c>
      <c r="G29" s="150">
        <f>G28</f>
        <v>26900</v>
      </c>
      <c r="H29" s="151">
        <v>0</v>
      </c>
      <c r="I29" s="152">
        <f t="shared" si="1"/>
        <v>0</v>
      </c>
      <c r="J29" s="153">
        <f t="shared" si="2"/>
        <v>0</v>
      </c>
      <c r="K29" s="152">
        <f t="shared" si="3"/>
        <v>990000</v>
      </c>
      <c r="L29" s="4" t="s">
        <v>45</v>
      </c>
      <c r="P29" s="2"/>
    </row>
    <row r="30" spans="1:17" ht="16.5" x14ac:dyDescent="0.3">
      <c r="A30" s="90">
        <v>29</v>
      </c>
      <c r="B30" s="17">
        <v>701</v>
      </c>
      <c r="C30" s="17">
        <v>7</v>
      </c>
      <c r="D30" s="14" t="s">
        <v>44</v>
      </c>
      <c r="E30" s="14">
        <v>300</v>
      </c>
      <c r="F30" s="91">
        <f t="shared" si="0"/>
        <v>330</v>
      </c>
      <c r="G30" s="150">
        <f>G29+100</f>
        <v>27000</v>
      </c>
      <c r="H30" s="151">
        <v>0</v>
      </c>
      <c r="I30" s="152">
        <f t="shared" si="1"/>
        <v>0</v>
      </c>
      <c r="J30" s="153">
        <f t="shared" si="2"/>
        <v>0</v>
      </c>
      <c r="K30" s="152">
        <f t="shared" si="3"/>
        <v>990000</v>
      </c>
      <c r="L30" s="4" t="s">
        <v>45</v>
      </c>
      <c r="P30" s="2"/>
    </row>
    <row r="31" spans="1:17" ht="16.5" x14ac:dyDescent="0.3">
      <c r="A31" s="90">
        <v>30</v>
      </c>
      <c r="B31" s="17">
        <v>704</v>
      </c>
      <c r="C31" s="17">
        <v>7</v>
      </c>
      <c r="D31" s="14" t="s">
        <v>21</v>
      </c>
      <c r="E31" s="14">
        <v>495</v>
      </c>
      <c r="F31" s="91">
        <f t="shared" si="0"/>
        <v>544.5</v>
      </c>
      <c r="G31" s="150">
        <f>G30</f>
        <v>27000</v>
      </c>
      <c r="H31" s="151">
        <v>0</v>
      </c>
      <c r="I31" s="152">
        <f t="shared" si="1"/>
        <v>0</v>
      </c>
      <c r="J31" s="153">
        <f t="shared" si="2"/>
        <v>0</v>
      </c>
      <c r="K31" s="152">
        <f t="shared" si="3"/>
        <v>1633500</v>
      </c>
      <c r="L31" s="4" t="s">
        <v>62</v>
      </c>
      <c r="P31" s="2"/>
    </row>
    <row r="32" spans="1:17" ht="16.5" x14ac:dyDescent="0.3">
      <c r="A32" s="90">
        <v>31</v>
      </c>
      <c r="B32" s="17">
        <v>705</v>
      </c>
      <c r="C32" s="17">
        <v>7</v>
      </c>
      <c r="D32" s="14" t="s">
        <v>22</v>
      </c>
      <c r="E32" s="14">
        <v>900</v>
      </c>
      <c r="F32" s="91">
        <f t="shared" si="0"/>
        <v>990.00000000000011</v>
      </c>
      <c r="G32" s="150">
        <f>G31</f>
        <v>27000</v>
      </c>
      <c r="H32" s="151">
        <v>0</v>
      </c>
      <c r="I32" s="152">
        <f t="shared" si="1"/>
        <v>0</v>
      </c>
      <c r="J32" s="153">
        <f t="shared" si="2"/>
        <v>0</v>
      </c>
      <c r="K32" s="152">
        <f t="shared" si="3"/>
        <v>2970000.0000000005</v>
      </c>
      <c r="L32" s="4" t="s">
        <v>62</v>
      </c>
      <c r="P32" s="2"/>
    </row>
    <row r="33" spans="1:20" ht="16.5" x14ac:dyDescent="0.3">
      <c r="A33" s="90">
        <v>32</v>
      </c>
      <c r="B33" s="17">
        <v>706</v>
      </c>
      <c r="C33" s="17">
        <v>7</v>
      </c>
      <c r="D33" s="14" t="s">
        <v>48</v>
      </c>
      <c r="E33" s="14">
        <v>300</v>
      </c>
      <c r="F33" s="91">
        <f t="shared" si="0"/>
        <v>330</v>
      </c>
      <c r="G33" s="150">
        <f>G32</f>
        <v>27000</v>
      </c>
      <c r="H33" s="151">
        <v>0</v>
      </c>
      <c r="I33" s="152">
        <f t="shared" si="1"/>
        <v>0</v>
      </c>
      <c r="J33" s="153">
        <f t="shared" si="2"/>
        <v>0</v>
      </c>
      <c r="K33" s="152">
        <f t="shared" si="3"/>
        <v>990000</v>
      </c>
      <c r="L33" s="4" t="s">
        <v>45</v>
      </c>
      <c r="P33" s="2"/>
    </row>
    <row r="34" spans="1:20" ht="16.5" x14ac:dyDescent="0.3">
      <c r="A34" s="90">
        <v>33</v>
      </c>
      <c r="B34" s="17">
        <v>707</v>
      </c>
      <c r="C34" s="17">
        <v>7</v>
      </c>
      <c r="D34" s="14" t="s">
        <v>48</v>
      </c>
      <c r="E34" s="14">
        <v>300</v>
      </c>
      <c r="F34" s="91">
        <f t="shared" si="0"/>
        <v>330</v>
      </c>
      <c r="G34" s="150">
        <f>G33</f>
        <v>27000</v>
      </c>
      <c r="H34" s="151">
        <v>0</v>
      </c>
      <c r="I34" s="152">
        <f t="shared" si="1"/>
        <v>0</v>
      </c>
      <c r="J34" s="153">
        <f t="shared" si="2"/>
        <v>0</v>
      </c>
      <c r="K34" s="152">
        <f t="shared" si="3"/>
        <v>990000</v>
      </c>
      <c r="L34" s="4" t="s">
        <v>45</v>
      </c>
      <c r="P34" s="2"/>
    </row>
    <row r="35" spans="1:20" ht="16.5" x14ac:dyDescent="0.3">
      <c r="A35" s="90">
        <v>34</v>
      </c>
      <c r="B35" s="17">
        <v>802</v>
      </c>
      <c r="C35" s="17">
        <v>8</v>
      </c>
      <c r="D35" s="14" t="s">
        <v>20</v>
      </c>
      <c r="E35" s="14">
        <v>782</v>
      </c>
      <c r="F35" s="91">
        <f t="shared" si="0"/>
        <v>860.2</v>
      </c>
      <c r="G35" s="150">
        <f>G34+100</f>
        <v>27100</v>
      </c>
      <c r="H35" s="151">
        <v>0</v>
      </c>
      <c r="I35" s="152">
        <f t="shared" si="1"/>
        <v>0</v>
      </c>
      <c r="J35" s="153">
        <f t="shared" si="2"/>
        <v>0</v>
      </c>
      <c r="K35" s="152">
        <f t="shared" si="3"/>
        <v>2580600</v>
      </c>
      <c r="L35" s="4" t="s">
        <v>62</v>
      </c>
      <c r="P35" s="2"/>
    </row>
    <row r="36" spans="1:20" ht="16.5" x14ac:dyDescent="0.3">
      <c r="A36" s="90">
        <v>35</v>
      </c>
      <c r="B36" s="17">
        <v>803</v>
      </c>
      <c r="C36" s="17">
        <v>8</v>
      </c>
      <c r="D36" s="14" t="s">
        <v>20</v>
      </c>
      <c r="E36" s="14">
        <v>741</v>
      </c>
      <c r="F36" s="91">
        <f t="shared" si="0"/>
        <v>815.1</v>
      </c>
      <c r="G36" s="150">
        <f>G35</f>
        <v>27100</v>
      </c>
      <c r="H36" s="151">
        <f t="shared" ref="H3:H66" si="4">E36*G36</f>
        <v>20081100</v>
      </c>
      <c r="I36" s="152">
        <f t="shared" si="1"/>
        <v>22490832</v>
      </c>
      <c r="J36" s="153">
        <f t="shared" si="2"/>
        <v>56000</v>
      </c>
      <c r="K36" s="152">
        <f t="shared" si="3"/>
        <v>2445300</v>
      </c>
      <c r="L36" s="4" t="s">
        <v>38</v>
      </c>
      <c r="P36" s="2"/>
    </row>
    <row r="37" spans="1:20" ht="16.5" x14ac:dyDescent="0.3">
      <c r="A37" s="90">
        <v>36</v>
      </c>
      <c r="B37" s="17">
        <v>806</v>
      </c>
      <c r="C37" s="17">
        <v>8</v>
      </c>
      <c r="D37" s="14" t="s">
        <v>22</v>
      </c>
      <c r="E37" s="14">
        <v>1040</v>
      </c>
      <c r="F37" s="91">
        <f t="shared" si="0"/>
        <v>1144</v>
      </c>
      <c r="G37" s="150">
        <f>G36</f>
        <v>27100</v>
      </c>
      <c r="H37" s="151">
        <v>0</v>
      </c>
      <c r="I37" s="152">
        <f t="shared" si="1"/>
        <v>0</v>
      </c>
      <c r="J37" s="153">
        <f t="shared" si="2"/>
        <v>0</v>
      </c>
      <c r="K37" s="152">
        <f t="shared" si="3"/>
        <v>3432000</v>
      </c>
      <c r="L37" s="4" t="s">
        <v>62</v>
      </c>
      <c r="P37" s="2"/>
    </row>
    <row r="38" spans="1:20" ht="16.5" x14ac:dyDescent="0.3">
      <c r="A38" s="90">
        <v>37</v>
      </c>
      <c r="B38" s="17">
        <v>901</v>
      </c>
      <c r="C38" s="17">
        <v>9</v>
      </c>
      <c r="D38" s="14" t="s">
        <v>44</v>
      </c>
      <c r="E38" s="14">
        <v>300</v>
      </c>
      <c r="F38" s="91">
        <f t="shared" si="0"/>
        <v>330</v>
      </c>
      <c r="G38" s="150">
        <f>G37+100</f>
        <v>27200</v>
      </c>
      <c r="H38" s="151">
        <v>0</v>
      </c>
      <c r="I38" s="152">
        <f t="shared" si="1"/>
        <v>0</v>
      </c>
      <c r="J38" s="153">
        <f t="shared" si="2"/>
        <v>0</v>
      </c>
      <c r="K38" s="152">
        <f t="shared" si="3"/>
        <v>990000</v>
      </c>
      <c r="L38" s="4" t="s">
        <v>45</v>
      </c>
      <c r="P38" s="2"/>
    </row>
    <row r="39" spans="1:20" ht="16.5" x14ac:dyDescent="0.3">
      <c r="A39" s="90">
        <v>38</v>
      </c>
      <c r="B39" s="17">
        <v>902</v>
      </c>
      <c r="C39" s="17">
        <v>9</v>
      </c>
      <c r="D39" s="14" t="s">
        <v>20</v>
      </c>
      <c r="E39" s="14">
        <v>782</v>
      </c>
      <c r="F39" s="91">
        <f t="shared" si="0"/>
        <v>860.2</v>
      </c>
      <c r="G39" s="150">
        <f>G38</f>
        <v>27200</v>
      </c>
      <c r="H39" s="151">
        <v>0</v>
      </c>
      <c r="I39" s="152">
        <f t="shared" si="1"/>
        <v>0</v>
      </c>
      <c r="J39" s="153">
        <f t="shared" si="2"/>
        <v>0</v>
      </c>
      <c r="K39" s="152">
        <f t="shared" si="3"/>
        <v>2580600</v>
      </c>
      <c r="L39" s="4" t="s">
        <v>62</v>
      </c>
      <c r="P39" s="2"/>
    </row>
    <row r="40" spans="1:20" s="12" customFormat="1" ht="16.5" x14ac:dyDescent="0.3">
      <c r="A40" s="90">
        <v>39</v>
      </c>
      <c r="B40" s="17">
        <v>903</v>
      </c>
      <c r="C40" s="17">
        <v>9</v>
      </c>
      <c r="D40" s="126" t="s">
        <v>20</v>
      </c>
      <c r="E40" s="14">
        <v>741</v>
      </c>
      <c r="F40" s="91">
        <f t="shared" si="0"/>
        <v>815.1</v>
      </c>
      <c r="G40" s="150">
        <f>G39</f>
        <v>27200</v>
      </c>
      <c r="H40" s="151">
        <f t="shared" si="4"/>
        <v>20155200</v>
      </c>
      <c r="I40" s="152">
        <f t="shared" si="1"/>
        <v>22573824</v>
      </c>
      <c r="J40" s="153">
        <f t="shared" si="2"/>
        <v>56500</v>
      </c>
      <c r="K40" s="152">
        <f t="shared" si="3"/>
        <v>2445300</v>
      </c>
      <c r="L40" s="4" t="s">
        <v>38</v>
      </c>
      <c r="P40" s="55"/>
      <c r="S40" s="43"/>
      <c r="T40" s="43"/>
    </row>
    <row r="41" spans="1:20" ht="16.5" x14ac:dyDescent="0.3">
      <c r="A41" s="90">
        <v>40</v>
      </c>
      <c r="B41" s="17">
        <v>904</v>
      </c>
      <c r="C41" s="17">
        <v>9</v>
      </c>
      <c r="D41" s="14" t="s">
        <v>44</v>
      </c>
      <c r="E41" s="14">
        <v>300</v>
      </c>
      <c r="F41" s="91">
        <f t="shared" si="0"/>
        <v>330</v>
      </c>
      <c r="G41" s="150">
        <f>G40</f>
        <v>27200</v>
      </c>
      <c r="H41" s="151">
        <v>0</v>
      </c>
      <c r="I41" s="152">
        <f t="shared" si="1"/>
        <v>0</v>
      </c>
      <c r="J41" s="153">
        <f t="shared" si="2"/>
        <v>0</v>
      </c>
      <c r="K41" s="152">
        <f t="shared" si="3"/>
        <v>990000</v>
      </c>
      <c r="L41" s="4" t="s">
        <v>45</v>
      </c>
      <c r="P41" s="2"/>
    </row>
    <row r="42" spans="1:20" ht="16.5" x14ac:dyDescent="0.3">
      <c r="A42" s="90">
        <v>41</v>
      </c>
      <c r="B42" s="17">
        <v>905</v>
      </c>
      <c r="C42" s="13">
        <v>9</v>
      </c>
      <c r="D42" s="14" t="s">
        <v>44</v>
      </c>
      <c r="E42" s="14">
        <v>300</v>
      </c>
      <c r="F42" s="91">
        <f t="shared" si="0"/>
        <v>330</v>
      </c>
      <c r="G42" s="150">
        <f>G41</f>
        <v>27200</v>
      </c>
      <c r="H42" s="151">
        <v>0</v>
      </c>
      <c r="I42" s="152">
        <f t="shared" si="1"/>
        <v>0</v>
      </c>
      <c r="J42" s="153">
        <f t="shared" si="2"/>
        <v>0</v>
      </c>
      <c r="K42" s="152">
        <f t="shared" si="3"/>
        <v>990000</v>
      </c>
      <c r="L42" s="4" t="s">
        <v>45</v>
      </c>
      <c r="P42" s="2"/>
    </row>
    <row r="43" spans="1:20" ht="16.5" x14ac:dyDescent="0.3">
      <c r="A43" s="90">
        <v>42</v>
      </c>
      <c r="B43" s="17">
        <v>906</v>
      </c>
      <c r="C43" s="13">
        <v>9</v>
      </c>
      <c r="D43" s="14" t="s">
        <v>22</v>
      </c>
      <c r="E43" s="14">
        <v>1040</v>
      </c>
      <c r="F43" s="91">
        <f t="shared" si="0"/>
        <v>1144</v>
      </c>
      <c r="G43" s="150">
        <f>G42</f>
        <v>27200</v>
      </c>
      <c r="H43" s="151">
        <v>0</v>
      </c>
      <c r="I43" s="152">
        <f t="shared" si="1"/>
        <v>0</v>
      </c>
      <c r="J43" s="153">
        <f t="shared" si="2"/>
        <v>0</v>
      </c>
      <c r="K43" s="152">
        <f t="shared" si="3"/>
        <v>3432000</v>
      </c>
      <c r="L43" s="4" t="s">
        <v>62</v>
      </c>
      <c r="P43" s="2"/>
    </row>
    <row r="44" spans="1:20" ht="16.5" x14ac:dyDescent="0.3">
      <c r="A44" s="90">
        <v>43</v>
      </c>
      <c r="B44" s="17">
        <v>907</v>
      </c>
      <c r="C44" s="13">
        <v>9</v>
      </c>
      <c r="D44" s="14" t="s">
        <v>48</v>
      </c>
      <c r="E44" s="14">
        <v>300</v>
      </c>
      <c r="F44" s="91">
        <f t="shared" si="0"/>
        <v>330</v>
      </c>
      <c r="G44" s="150">
        <f>G43</f>
        <v>27200</v>
      </c>
      <c r="H44" s="151">
        <v>0</v>
      </c>
      <c r="I44" s="152">
        <f t="shared" si="1"/>
        <v>0</v>
      </c>
      <c r="J44" s="153">
        <f t="shared" si="2"/>
        <v>0</v>
      </c>
      <c r="K44" s="152">
        <f t="shared" si="3"/>
        <v>990000</v>
      </c>
      <c r="L44" s="4" t="s">
        <v>45</v>
      </c>
      <c r="P44" s="2"/>
    </row>
    <row r="45" spans="1:20" ht="16.5" x14ac:dyDescent="0.3">
      <c r="A45" s="90">
        <v>44</v>
      </c>
      <c r="B45" s="17">
        <v>908</v>
      </c>
      <c r="C45" s="13">
        <v>9</v>
      </c>
      <c r="D45" s="14" t="s">
        <v>48</v>
      </c>
      <c r="E45" s="14">
        <v>300</v>
      </c>
      <c r="F45" s="91">
        <f t="shared" si="0"/>
        <v>330</v>
      </c>
      <c r="G45" s="150">
        <f t="shared" ref="G18:G47" si="5">G44</f>
        <v>27200</v>
      </c>
      <c r="H45" s="151">
        <v>0</v>
      </c>
      <c r="I45" s="152">
        <f t="shared" si="1"/>
        <v>0</v>
      </c>
      <c r="J45" s="153">
        <f t="shared" si="2"/>
        <v>0</v>
      </c>
      <c r="K45" s="152">
        <f t="shared" si="3"/>
        <v>990000</v>
      </c>
      <c r="L45" s="4" t="s">
        <v>45</v>
      </c>
      <c r="P45" s="2"/>
    </row>
    <row r="46" spans="1:20" ht="16.5" x14ac:dyDescent="0.3">
      <c r="A46" s="90">
        <v>45</v>
      </c>
      <c r="B46" s="18">
        <v>1001</v>
      </c>
      <c r="C46" s="13">
        <v>10</v>
      </c>
      <c r="D46" s="14" t="s">
        <v>44</v>
      </c>
      <c r="E46" s="14">
        <v>300</v>
      </c>
      <c r="F46" s="91">
        <f t="shared" si="0"/>
        <v>330</v>
      </c>
      <c r="G46" s="150">
        <f>G45+100</f>
        <v>27300</v>
      </c>
      <c r="H46" s="151">
        <v>0</v>
      </c>
      <c r="I46" s="152">
        <f t="shared" si="1"/>
        <v>0</v>
      </c>
      <c r="J46" s="153">
        <f t="shared" si="2"/>
        <v>0</v>
      </c>
      <c r="K46" s="152">
        <f t="shared" si="3"/>
        <v>990000</v>
      </c>
      <c r="L46" s="4" t="s">
        <v>45</v>
      </c>
      <c r="P46" s="2"/>
    </row>
    <row r="47" spans="1:20" ht="16.5" x14ac:dyDescent="0.3">
      <c r="A47" s="90">
        <v>46</v>
      </c>
      <c r="B47" s="18">
        <v>1002</v>
      </c>
      <c r="C47" s="13">
        <v>10</v>
      </c>
      <c r="D47" s="14" t="s">
        <v>20</v>
      </c>
      <c r="E47" s="14">
        <v>782</v>
      </c>
      <c r="F47" s="91">
        <f t="shared" si="0"/>
        <v>860.2</v>
      </c>
      <c r="G47" s="150">
        <f>G46</f>
        <v>27300</v>
      </c>
      <c r="H47" s="151">
        <v>0</v>
      </c>
      <c r="I47" s="152">
        <f t="shared" si="1"/>
        <v>0</v>
      </c>
      <c r="J47" s="153">
        <f t="shared" si="2"/>
        <v>0</v>
      </c>
      <c r="K47" s="152">
        <f t="shared" si="3"/>
        <v>2580600</v>
      </c>
      <c r="L47" s="4" t="s">
        <v>62</v>
      </c>
      <c r="P47" s="2"/>
    </row>
    <row r="48" spans="1:20" ht="16.5" x14ac:dyDescent="0.3">
      <c r="A48" s="90">
        <v>47</v>
      </c>
      <c r="B48" s="18">
        <v>1003</v>
      </c>
      <c r="C48" s="13">
        <v>10</v>
      </c>
      <c r="D48" s="126" t="s">
        <v>20</v>
      </c>
      <c r="E48" s="14">
        <v>741</v>
      </c>
      <c r="F48" s="91">
        <f t="shared" si="0"/>
        <v>815.1</v>
      </c>
      <c r="G48" s="150">
        <f>G47</f>
        <v>27300</v>
      </c>
      <c r="H48" s="151">
        <f t="shared" si="4"/>
        <v>20229300</v>
      </c>
      <c r="I48" s="152">
        <f t="shared" si="1"/>
        <v>22656816</v>
      </c>
      <c r="J48" s="153">
        <f t="shared" si="2"/>
        <v>56500</v>
      </c>
      <c r="K48" s="152">
        <f t="shared" si="3"/>
        <v>2445300</v>
      </c>
      <c r="L48" s="4" t="s">
        <v>38</v>
      </c>
      <c r="P48" s="2"/>
    </row>
    <row r="49" spans="1:16" ht="16.5" x14ac:dyDescent="0.3">
      <c r="A49" s="90">
        <v>48</v>
      </c>
      <c r="B49" s="18">
        <v>1004</v>
      </c>
      <c r="C49" s="13">
        <v>10</v>
      </c>
      <c r="D49" s="14" t="s">
        <v>44</v>
      </c>
      <c r="E49" s="14">
        <v>300</v>
      </c>
      <c r="F49" s="91">
        <f t="shared" si="0"/>
        <v>330</v>
      </c>
      <c r="G49" s="150">
        <f>G48</f>
        <v>27300</v>
      </c>
      <c r="H49" s="151">
        <v>0</v>
      </c>
      <c r="I49" s="152">
        <f t="shared" si="1"/>
        <v>0</v>
      </c>
      <c r="J49" s="153">
        <f t="shared" si="2"/>
        <v>0</v>
      </c>
      <c r="K49" s="152">
        <f t="shared" si="3"/>
        <v>990000</v>
      </c>
      <c r="L49" s="4" t="s">
        <v>45</v>
      </c>
      <c r="P49" s="2"/>
    </row>
    <row r="50" spans="1:16" ht="16.5" x14ac:dyDescent="0.3">
      <c r="A50" s="90">
        <v>49</v>
      </c>
      <c r="B50" s="18">
        <v>1005</v>
      </c>
      <c r="C50" s="13">
        <v>10</v>
      </c>
      <c r="D50" s="14" t="s">
        <v>44</v>
      </c>
      <c r="E50" s="14">
        <v>300</v>
      </c>
      <c r="F50" s="91">
        <f t="shared" si="0"/>
        <v>330</v>
      </c>
      <c r="G50" s="150">
        <f>G49</f>
        <v>27300</v>
      </c>
      <c r="H50" s="151">
        <v>0</v>
      </c>
      <c r="I50" s="152">
        <f t="shared" si="1"/>
        <v>0</v>
      </c>
      <c r="J50" s="153">
        <f t="shared" si="2"/>
        <v>0</v>
      </c>
      <c r="K50" s="152">
        <f t="shared" si="3"/>
        <v>990000</v>
      </c>
      <c r="L50" s="4" t="s">
        <v>45</v>
      </c>
      <c r="P50" s="2"/>
    </row>
    <row r="51" spans="1:16" ht="16.5" x14ac:dyDescent="0.3">
      <c r="A51" s="90">
        <v>50</v>
      </c>
      <c r="B51" s="18">
        <v>1006</v>
      </c>
      <c r="C51" s="13">
        <v>10</v>
      </c>
      <c r="D51" s="14" t="s">
        <v>22</v>
      </c>
      <c r="E51" s="14">
        <v>1040</v>
      </c>
      <c r="F51" s="91">
        <f t="shared" si="0"/>
        <v>1144</v>
      </c>
      <c r="G51" s="150">
        <f>G50</f>
        <v>27300</v>
      </c>
      <c r="H51" s="151">
        <v>0</v>
      </c>
      <c r="I51" s="152">
        <f t="shared" si="1"/>
        <v>0</v>
      </c>
      <c r="J51" s="153">
        <f t="shared" si="2"/>
        <v>0</v>
      </c>
      <c r="K51" s="152">
        <f t="shared" si="3"/>
        <v>3432000</v>
      </c>
      <c r="L51" s="4" t="s">
        <v>62</v>
      </c>
      <c r="P51" s="2"/>
    </row>
    <row r="52" spans="1:16" ht="16.5" x14ac:dyDescent="0.3">
      <c r="A52" s="90">
        <v>51</v>
      </c>
      <c r="B52" s="18">
        <v>1007</v>
      </c>
      <c r="C52" s="13">
        <v>10</v>
      </c>
      <c r="D52" s="14" t="s">
        <v>48</v>
      </c>
      <c r="E52" s="14">
        <v>300</v>
      </c>
      <c r="F52" s="91">
        <f t="shared" si="0"/>
        <v>330</v>
      </c>
      <c r="G52" s="150">
        <f>G51</f>
        <v>27300</v>
      </c>
      <c r="H52" s="151">
        <v>0</v>
      </c>
      <c r="I52" s="152">
        <f t="shared" si="1"/>
        <v>0</v>
      </c>
      <c r="J52" s="153">
        <f t="shared" si="2"/>
        <v>0</v>
      </c>
      <c r="K52" s="152">
        <f t="shared" si="3"/>
        <v>990000</v>
      </c>
      <c r="L52" s="4" t="s">
        <v>45</v>
      </c>
      <c r="P52" s="2"/>
    </row>
    <row r="53" spans="1:16" ht="16.5" x14ac:dyDescent="0.3">
      <c r="A53" s="90">
        <v>52</v>
      </c>
      <c r="B53" s="18">
        <v>1008</v>
      </c>
      <c r="C53" s="13">
        <v>10</v>
      </c>
      <c r="D53" s="14" t="s">
        <v>48</v>
      </c>
      <c r="E53" s="14">
        <v>300</v>
      </c>
      <c r="F53" s="91">
        <f t="shared" si="0"/>
        <v>330</v>
      </c>
      <c r="G53" s="150">
        <f>G52</f>
        <v>27300</v>
      </c>
      <c r="H53" s="151">
        <v>0</v>
      </c>
      <c r="I53" s="152">
        <f t="shared" si="1"/>
        <v>0</v>
      </c>
      <c r="J53" s="153">
        <f t="shared" si="2"/>
        <v>0</v>
      </c>
      <c r="K53" s="152">
        <f t="shared" si="3"/>
        <v>990000</v>
      </c>
      <c r="L53" s="4" t="s">
        <v>45</v>
      </c>
      <c r="P53" s="2"/>
    </row>
    <row r="54" spans="1:16" ht="16.5" x14ac:dyDescent="0.3">
      <c r="A54" s="90">
        <v>53</v>
      </c>
      <c r="B54" s="18">
        <v>1101</v>
      </c>
      <c r="C54" s="13">
        <v>11</v>
      </c>
      <c r="D54" s="126" t="s">
        <v>44</v>
      </c>
      <c r="E54" s="14">
        <v>300</v>
      </c>
      <c r="F54" s="91">
        <f t="shared" si="0"/>
        <v>330</v>
      </c>
      <c r="G54" s="150">
        <f>G53+100</f>
        <v>27400</v>
      </c>
      <c r="H54" s="151">
        <v>0</v>
      </c>
      <c r="I54" s="152">
        <f t="shared" si="1"/>
        <v>0</v>
      </c>
      <c r="J54" s="153">
        <f t="shared" si="2"/>
        <v>0</v>
      </c>
      <c r="K54" s="152">
        <f t="shared" si="3"/>
        <v>990000</v>
      </c>
      <c r="L54" s="4" t="s">
        <v>45</v>
      </c>
      <c r="P54" s="2"/>
    </row>
    <row r="55" spans="1:16" ht="16.5" x14ac:dyDescent="0.3">
      <c r="A55" s="90">
        <v>54</v>
      </c>
      <c r="B55" s="18">
        <v>1102</v>
      </c>
      <c r="C55" s="13">
        <v>11</v>
      </c>
      <c r="D55" s="127" t="s">
        <v>20</v>
      </c>
      <c r="E55" s="14">
        <v>782</v>
      </c>
      <c r="F55" s="91">
        <f t="shared" si="0"/>
        <v>860.2</v>
      </c>
      <c r="G55" s="150">
        <f>G54</f>
        <v>27400</v>
      </c>
      <c r="H55" s="151">
        <v>0</v>
      </c>
      <c r="I55" s="152">
        <f t="shared" si="1"/>
        <v>0</v>
      </c>
      <c r="J55" s="153">
        <f t="shared" si="2"/>
        <v>0</v>
      </c>
      <c r="K55" s="152">
        <f t="shared" si="3"/>
        <v>2580600</v>
      </c>
      <c r="L55" s="4" t="s">
        <v>62</v>
      </c>
      <c r="P55" s="2"/>
    </row>
    <row r="56" spans="1:16" ht="16.5" x14ac:dyDescent="0.3">
      <c r="A56" s="90">
        <v>55</v>
      </c>
      <c r="B56" s="18">
        <v>1103</v>
      </c>
      <c r="C56" s="13">
        <v>11</v>
      </c>
      <c r="D56" s="127" t="s">
        <v>20</v>
      </c>
      <c r="E56" s="14">
        <v>741</v>
      </c>
      <c r="F56" s="91">
        <f t="shared" si="0"/>
        <v>815.1</v>
      </c>
      <c r="G56" s="150">
        <f>G55</f>
        <v>27400</v>
      </c>
      <c r="H56" s="151">
        <f t="shared" si="4"/>
        <v>20303400</v>
      </c>
      <c r="I56" s="152">
        <f t="shared" si="1"/>
        <v>22739808</v>
      </c>
      <c r="J56" s="153">
        <f t="shared" si="2"/>
        <v>57000</v>
      </c>
      <c r="K56" s="152">
        <f t="shared" si="3"/>
        <v>2445300</v>
      </c>
      <c r="L56" s="4" t="s">
        <v>38</v>
      </c>
      <c r="P56" s="2"/>
    </row>
    <row r="57" spans="1:16" ht="16.5" x14ac:dyDescent="0.3">
      <c r="A57" s="90">
        <v>56</v>
      </c>
      <c r="B57" s="18">
        <v>1104</v>
      </c>
      <c r="C57" s="13">
        <v>11</v>
      </c>
      <c r="D57" s="127" t="s">
        <v>44</v>
      </c>
      <c r="E57" s="14">
        <v>300</v>
      </c>
      <c r="F57" s="91">
        <f t="shared" si="0"/>
        <v>330</v>
      </c>
      <c r="G57" s="150">
        <f>G56</f>
        <v>27400</v>
      </c>
      <c r="H57" s="151">
        <v>0</v>
      </c>
      <c r="I57" s="152">
        <f t="shared" si="1"/>
        <v>0</v>
      </c>
      <c r="J57" s="153">
        <f t="shared" si="2"/>
        <v>0</v>
      </c>
      <c r="K57" s="152">
        <f t="shared" si="3"/>
        <v>990000</v>
      </c>
      <c r="L57" s="4" t="s">
        <v>45</v>
      </c>
      <c r="P57" s="2"/>
    </row>
    <row r="58" spans="1:16" ht="16.5" x14ac:dyDescent="0.3">
      <c r="A58" s="90">
        <v>57</v>
      </c>
      <c r="B58" s="18">
        <v>1105</v>
      </c>
      <c r="C58" s="13">
        <v>11</v>
      </c>
      <c r="D58" s="127" t="s">
        <v>44</v>
      </c>
      <c r="E58" s="14">
        <v>300</v>
      </c>
      <c r="F58" s="91">
        <f t="shared" si="0"/>
        <v>330</v>
      </c>
      <c r="G58" s="150">
        <f>G57</f>
        <v>27400</v>
      </c>
      <c r="H58" s="151">
        <v>0</v>
      </c>
      <c r="I58" s="152">
        <f t="shared" si="1"/>
        <v>0</v>
      </c>
      <c r="J58" s="153">
        <f t="shared" si="2"/>
        <v>0</v>
      </c>
      <c r="K58" s="152">
        <f t="shared" si="3"/>
        <v>990000</v>
      </c>
      <c r="L58" s="4" t="s">
        <v>45</v>
      </c>
      <c r="P58" s="2"/>
    </row>
    <row r="59" spans="1:16" ht="16.5" x14ac:dyDescent="0.3">
      <c r="A59" s="90">
        <v>58</v>
      </c>
      <c r="B59" s="18">
        <v>1106</v>
      </c>
      <c r="C59" s="13">
        <v>11</v>
      </c>
      <c r="D59" s="127" t="s">
        <v>22</v>
      </c>
      <c r="E59" s="14">
        <v>1040</v>
      </c>
      <c r="F59" s="91">
        <f t="shared" si="0"/>
        <v>1144</v>
      </c>
      <c r="G59" s="150">
        <f>G58</f>
        <v>27400</v>
      </c>
      <c r="H59" s="151">
        <v>0</v>
      </c>
      <c r="I59" s="152">
        <f t="shared" si="1"/>
        <v>0</v>
      </c>
      <c r="J59" s="153">
        <f t="shared" si="2"/>
        <v>0</v>
      </c>
      <c r="K59" s="152">
        <f t="shared" si="3"/>
        <v>3432000</v>
      </c>
      <c r="L59" s="4" t="s">
        <v>62</v>
      </c>
      <c r="P59" s="2"/>
    </row>
    <row r="60" spans="1:16" ht="16.5" x14ac:dyDescent="0.3">
      <c r="A60" s="90">
        <v>59</v>
      </c>
      <c r="B60" s="18">
        <v>1107</v>
      </c>
      <c r="C60" s="13">
        <v>11</v>
      </c>
      <c r="D60" s="127" t="s">
        <v>48</v>
      </c>
      <c r="E60" s="14">
        <v>300</v>
      </c>
      <c r="F60" s="91">
        <f t="shared" si="0"/>
        <v>330</v>
      </c>
      <c r="G60" s="150">
        <f>G59</f>
        <v>27400</v>
      </c>
      <c r="H60" s="151">
        <v>0</v>
      </c>
      <c r="I60" s="152">
        <f t="shared" si="1"/>
        <v>0</v>
      </c>
      <c r="J60" s="153">
        <f t="shared" si="2"/>
        <v>0</v>
      </c>
      <c r="K60" s="152">
        <f t="shared" si="3"/>
        <v>990000</v>
      </c>
      <c r="L60" s="4" t="s">
        <v>45</v>
      </c>
      <c r="P60" s="2"/>
    </row>
    <row r="61" spans="1:16" ht="16.5" x14ac:dyDescent="0.3">
      <c r="A61" s="90">
        <v>60</v>
      </c>
      <c r="B61" s="18">
        <v>1108</v>
      </c>
      <c r="C61" s="13">
        <v>11</v>
      </c>
      <c r="D61" s="127" t="s">
        <v>48</v>
      </c>
      <c r="E61" s="14">
        <v>300</v>
      </c>
      <c r="F61" s="91">
        <f t="shared" si="0"/>
        <v>330</v>
      </c>
      <c r="G61" s="150">
        <f>G60</f>
        <v>27400</v>
      </c>
      <c r="H61" s="151">
        <v>0</v>
      </c>
      <c r="I61" s="152">
        <f t="shared" si="1"/>
        <v>0</v>
      </c>
      <c r="J61" s="153">
        <f t="shared" si="2"/>
        <v>0</v>
      </c>
      <c r="K61" s="152">
        <f t="shared" si="3"/>
        <v>990000</v>
      </c>
      <c r="L61" s="4" t="s">
        <v>45</v>
      </c>
      <c r="P61" s="2"/>
    </row>
    <row r="62" spans="1:16" ht="16.5" x14ac:dyDescent="0.3">
      <c r="A62" s="90">
        <v>61</v>
      </c>
      <c r="B62" s="18">
        <v>1201</v>
      </c>
      <c r="C62" s="13">
        <v>12</v>
      </c>
      <c r="D62" s="126" t="s">
        <v>44</v>
      </c>
      <c r="E62" s="14">
        <v>300</v>
      </c>
      <c r="F62" s="91">
        <f t="shared" si="0"/>
        <v>330</v>
      </c>
      <c r="G62" s="150">
        <f>G61+100</f>
        <v>27500</v>
      </c>
      <c r="H62" s="151">
        <v>0</v>
      </c>
      <c r="I62" s="152">
        <f t="shared" si="1"/>
        <v>0</v>
      </c>
      <c r="J62" s="153">
        <f t="shared" si="2"/>
        <v>0</v>
      </c>
      <c r="K62" s="152">
        <f t="shared" si="3"/>
        <v>990000</v>
      </c>
      <c r="L62" s="4" t="s">
        <v>45</v>
      </c>
      <c r="P62" s="2"/>
    </row>
    <row r="63" spans="1:16" ht="16.5" x14ac:dyDescent="0.3">
      <c r="A63" s="90">
        <v>62</v>
      </c>
      <c r="B63" s="18">
        <v>1202</v>
      </c>
      <c r="C63" s="13">
        <v>12</v>
      </c>
      <c r="D63" s="14" t="s">
        <v>20</v>
      </c>
      <c r="E63" s="14">
        <v>782</v>
      </c>
      <c r="F63" s="91">
        <f t="shared" si="0"/>
        <v>860.2</v>
      </c>
      <c r="G63" s="150">
        <f>G62</f>
        <v>27500</v>
      </c>
      <c r="H63" s="151">
        <v>0</v>
      </c>
      <c r="I63" s="152">
        <f t="shared" si="1"/>
        <v>0</v>
      </c>
      <c r="J63" s="153">
        <f t="shared" si="2"/>
        <v>0</v>
      </c>
      <c r="K63" s="152">
        <f t="shared" si="3"/>
        <v>2580600</v>
      </c>
      <c r="L63" s="4" t="s">
        <v>62</v>
      </c>
      <c r="P63" s="2"/>
    </row>
    <row r="64" spans="1:16" ht="16.5" x14ac:dyDescent="0.3">
      <c r="A64" s="90">
        <v>63</v>
      </c>
      <c r="B64" s="18">
        <v>1203</v>
      </c>
      <c r="C64" s="13">
        <v>12</v>
      </c>
      <c r="D64" s="14" t="s">
        <v>44</v>
      </c>
      <c r="E64" s="14">
        <v>300</v>
      </c>
      <c r="F64" s="91">
        <f t="shared" ref="F64:F123" si="6">E64*1.1</f>
        <v>330</v>
      </c>
      <c r="G64" s="150">
        <f>G63</f>
        <v>27500</v>
      </c>
      <c r="H64" s="151">
        <v>0</v>
      </c>
      <c r="I64" s="152">
        <f t="shared" si="1"/>
        <v>0</v>
      </c>
      <c r="J64" s="153">
        <f t="shared" si="2"/>
        <v>0</v>
      </c>
      <c r="K64" s="152">
        <f t="shared" si="3"/>
        <v>990000</v>
      </c>
      <c r="L64" s="4" t="s">
        <v>45</v>
      </c>
      <c r="P64" s="2"/>
    </row>
    <row r="65" spans="1:16" ht="16.5" x14ac:dyDescent="0.3">
      <c r="A65" s="90">
        <v>64</v>
      </c>
      <c r="B65" s="18">
        <v>1204</v>
      </c>
      <c r="C65" s="13">
        <v>12</v>
      </c>
      <c r="D65" s="14" t="s">
        <v>44</v>
      </c>
      <c r="E65" s="14">
        <v>300</v>
      </c>
      <c r="F65" s="91">
        <f t="shared" si="6"/>
        <v>330</v>
      </c>
      <c r="G65" s="150">
        <f>G64</f>
        <v>27500</v>
      </c>
      <c r="H65" s="151">
        <v>0</v>
      </c>
      <c r="I65" s="152">
        <f t="shared" si="1"/>
        <v>0</v>
      </c>
      <c r="J65" s="153">
        <f t="shared" si="2"/>
        <v>0</v>
      </c>
      <c r="K65" s="152">
        <f t="shared" si="3"/>
        <v>990000</v>
      </c>
      <c r="L65" s="4" t="s">
        <v>45</v>
      </c>
      <c r="P65" s="2"/>
    </row>
    <row r="66" spans="1:16" ht="16.5" x14ac:dyDescent="0.3">
      <c r="A66" s="90">
        <v>65</v>
      </c>
      <c r="B66" s="18">
        <v>1205</v>
      </c>
      <c r="C66" s="13">
        <v>12</v>
      </c>
      <c r="D66" s="14" t="s">
        <v>44</v>
      </c>
      <c r="E66" s="14">
        <v>300</v>
      </c>
      <c r="F66" s="91">
        <f t="shared" si="6"/>
        <v>330</v>
      </c>
      <c r="G66" s="150">
        <f>G65</f>
        <v>27500</v>
      </c>
      <c r="H66" s="151">
        <v>0</v>
      </c>
      <c r="I66" s="152">
        <f t="shared" si="1"/>
        <v>0</v>
      </c>
      <c r="J66" s="153">
        <f t="shared" si="2"/>
        <v>0</v>
      </c>
      <c r="K66" s="152">
        <f t="shared" si="3"/>
        <v>990000</v>
      </c>
      <c r="L66" s="4" t="s">
        <v>45</v>
      </c>
      <c r="P66" s="2"/>
    </row>
    <row r="67" spans="1:16" ht="16.5" x14ac:dyDescent="0.3">
      <c r="A67" s="90">
        <v>66</v>
      </c>
      <c r="B67" s="18">
        <v>1206</v>
      </c>
      <c r="C67" s="13">
        <v>12</v>
      </c>
      <c r="D67" s="14" t="s">
        <v>44</v>
      </c>
      <c r="E67" s="14">
        <v>300</v>
      </c>
      <c r="F67" s="91">
        <f t="shared" si="6"/>
        <v>330</v>
      </c>
      <c r="G67" s="150">
        <f>G66</f>
        <v>27500</v>
      </c>
      <c r="H67" s="151">
        <v>0</v>
      </c>
      <c r="I67" s="152">
        <f t="shared" ref="I67:I123" si="7">ROUND(H67*1.12,0)</f>
        <v>0</v>
      </c>
      <c r="J67" s="153">
        <f t="shared" ref="J67:J124" si="8">MROUND((I67*0.03/12),500)</f>
        <v>0</v>
      </c>
      <c r="K67" s="152">
        <f t="shared" ref="K67:K123" si="9">F67*3000</f>
        <v>990000</v>
      </c>
      <c r="L67" s="4" t="s">
        <v>45</v>
      </c>
      <c r="P67" s="2"/>
    </row>
    <row r="68" spans="1:16" ht="16.5" x14ac:dyDescent="0.3">
      <c r="A68" s="90">
        <v>67</v>
      </c>
      <c r="B68" s="18">
        <v>1207</v>
      </c>
      <c r="C68" s="13">
        <v>12</v>
      </c>
      <c r="D68" s="14" t="s">
        <v>44</v>
      </c>
      <c r="E68" s="14">
        <v>300</v>
      </c>
      <c r="F68" s="91">
        <f t="shared" si="6"/>
        <v>330</v>
      </c>
      <c r="G68" s="150">
        <f>G67</f>
        <v>27500</v>
      </c>
      <c r="H68" s="151">
        <v>0</v>
      </c>
      <c r="I68" s="152">
        <f t="shared" si="7"/>
        <v>0</v>
      </c>
      <c r="J68" s="153">
        <f t="shared" si="8"/>
        <v>0</v>
      </c>
      <c r="K68" s="152">
        <f t="shared" si="9"/>
        <v>990000</v>
      </c>
      <c r="L68" s="4" t="s">
        <v>45</v>
      </c>
      <c r="P68" s="2"/>
    </row>
    <row r="69" spans="1:16" ht="16.5" x14ac:dyDescent="0.3">
      <c r="A69" s="90">
        <v>68</v>
      </c>
      <c r="B69" s="18">
        <v>1208</v>
      </c>
      <c r="C69" s="13">
        <v>12</v>
      </c>
      <c r="D69" s="14" t="s">
        <v>60</v>
      </c>
      <c r="E69" s="14">
        <v>300</v>
      </c>
      <c r="F69" s="91">
        <f t="shared" si="6"/>
        <v>330</v>
      </c>
      <c r="G69" s="150">
        <f>G68</f>
        <v>27500</v>
      </c>
      <c r="H69" s="151">
        <v>0</v>
      </c>
      <c r="I69" s="152">
        <f t="shared" si="7"/>
        <v>0</v>
      </c>
      <c r="J69" s="153">
        <f t="shared" si="8"/>
        <v>0</v>
      </c>
      <c r="K69" s="152">
        <f t="shared" si="9"/>
        <v>990000</v>
      </c>
      <c r="L69" s="4" t="s">
        <v>45</v>
      </c>
      <c r="P69" s="2"/>
    </row>
    <row r="70" spans="1:16" ht="16.5" x14ac:dyDescent="0.3">
      <c r="A70" s="90">
        <v>69</v>
      </c>
      <c r="B70" s="18">
        <v>1209</v>
      </c>
      <c r="C70" s="13">
        <v>12</v>
      </c>
      <c r="D70" s="14" t="s">
        <v>60</v>
      </c>
      <c r="E70" s="14">
        <v>300</v>
      </c>
      <c r="F70" s="91">
        <f t="shared" si="6"/>
        <v>330</v>
      </c>
      <c r="G70" s="150">
        <f>G69</f>
        <v>27500</v>
      </c>
      <c r="H70" s="151">
        <v>0</v>
      </c>
      <c r="I70" s="152">
        <f t="shared" si="7"/>
        <v>0</v>
      </c>
      <c r="J70" s="153">
        <f t="shared" si="8"/>
        <v>0</v>
      </c>
      <c r="K70" s="152">
        <f t="shared" si="9"/>
        <v>990000</v>
      </c>
      <c r="L70" s="4" t="s">
        <v>45</v>
      </c>
      <c r="P70" s="2"/>
    </row>
    <row r="71" spans="1:16" ht="16.5" x14ac:dyDescent="0.3">
      <c r="A71" s="90">
        <v>70</v>
      </c>
      <c r="B71" s="18">
        <v>1210</v>
      </c>
      <c r="C71" s="13">
        <v>12</v>
      </c>
      <c r="D71" s="14" t="s">
        <v>60</v>
      </c>
      <c r="E71" s="14">
        <v>300</v>
      </c>
      <c r="F71" s="91">
        <f t="shared" si="6"/>
        <v>330</v>
      </c>
      <c r="G71" s="150">
        <f>G70</f>
        <v>27500</v>
      </c>
      <c r="H71" s="151">
        <v>0</v>
      </c>
      <c r="I71" s="152">
        <f t="shared" si="7"/>
        <v>0</v>
      </c>
      <c r="J71" s="153">
        <f t="shared" si="8"/>
        <v>0</v>
      </c>
      <c r="K71" s="152">
        <f t="shared" si="9"/>
        <v>990000</v>
      </c>
      <c r="L71" s="4" t="s">
        <v>45</v>
      </c>
      <c r="P71" s="2"/>
    </row>
    <row r="72" spans="1:16" ht="16.5" x14ac:dyDescent="0.3">
      <c r="A72" s="90">
        <v>71</v>
      </c>
      <c r="B72" s="18">
        <v>1211</v>
      </c>
      <c r="C72" s="13">
        <v>12</v>
      </c>
      <c r="D72" s="14" t="s">
        <v>60</v>
      </c>
      <c r="E72" s="14">
        <v>300</v>
      </c>
      <c r="F72" s="91">
        <f t="shared" si="6"/>
        <v>330</v>
      </c>
      <c r="G72" s="150">
        <f>G71</f>
        <v>27500</v>
      </c>
      <c r="H72" s="151">
        <v>0</v>
      </c>
      <c r="I72" s="152">
        <f t="shared" si="7"/>
        <v>0</v>
      </c>
      <c r="J72" s="153">
        <f t="shared" si="8"/>
        <v>0</v>
      </c>
      <c r="K72" s="152">
        <f t="shared" si="9"/>
        <v>990000</v>
      </c>
      <c r="L72" s="4" t="s">
        <v>45</v>
      </c>
      <c r="P72" s="2"/>
    </row>
    <row r="73" spans="1:16" ht="16.5" x14ac:dyDescent="0.3">
      <c r="A73" s="90">
        <v>72</v>
      </c>
      <c r="B73" s="18">
        <v>1301</v>
      </c>
      <c r="C73" s="13">
        <v>13</v>
      </c>
      <c r="D73" s="126" t="s">
        <v>44</v>
      </c>
      <c r="E73" s="14">
        <v>300</v>
      </c>
      <c r="F73" s="91">
        <f t="shared" si="6"/>
        <v>330</v>
      </c>
      <c r="G73" s="150">
        <f>G72+100</f>
        <v>27600</v>
      </c>
      <c r="H73" s="151">
        <v>0</v>
      </c>
      <c r="I73" s="152">
        <f t="shared" si="7"/>
        <v>0</v>
      </c>
      <c r="J73" s="153">
        <f t="shared" si="8"/>
        <v>0</v>
      </c>
      <c r="K73" s="152">
        <f t="shared" si="9"/>
        <v>990000</v>
      </c>
      <c r="L73" s="4" t="s">
        <v>45</v>
      </c>
      <c r="P73" s="2"/>
    </row>
    <row r="74" spans="1:16" ht="16.5" x14ac:dyDescent="0.3">
      <c r="A74" s="90">
        <v>73</v>
      </c>
      <c r="B74" s="18">
        <v>1302</v>
      </c>
      <c r="C74" s="13">
        <v>13</v>
      </c>
      <c r="D74" s="14" t="s">
        <v>20</v>
      </c>
      <c r="E74" s="14">
        <v>782</v>
      </c>
      <c r="F74" s="91">
        <f t="shared" si="6"/>
        <v>860.2</v>
      </c>
      <c r="G74" s="150">
        <f>G73</f>
        <v>27600</v>
      </c>
      <c r="H74" s="151">
        <v>0</v>
      </c>
      <c r="I74" s="152">
        <f t="shared" si="7"/>
        <v>0</v>
      </c>
      <c r="J74" s="153">
        <f t="shared" si="8"/>
        <v>0</v>
      </c>
      <c r="K74" s="152">
        <f t="shared" si="9"/>
        <v>2580600</v>
      </c>
      <c r="L74" s="4" t="s">
        <v>62</v>
      </c>
      <c r="P74" s="2"/>
    </row>
    <row r="75" spans="1:16" ht="16.5" x14ac:dyDescent="0.3">
      <c r="A75" s="90">
        <v>74</v>
      </c>
      <c r="B75" s="18">
        <v>1303</v>
      </c>
      <c r="C75" s="13">
        <v>13</v>
      </c>
      <c r="D75" s="14" t="s">
        <v>44</v>
      </c>
      <c r="E75" s="14">
        <v>300</v>
      </c>
      <c r="F75" s="91">
        <f t="shared" si="6"/>
        <v>330</v>
      </c>
      <c r="G75" s="150">
        <f>G74</f>
        <v>27600</v>
      </c>
      <c r="H75" s="151">
        <v>0</v>
      </c>
      <c r="I75" s="152">
        <f t="shared" si="7"/>
        <v>0</v>
      </c>
      <c r="J75" s="153">
        <f t="shared" si="8"/>
        <v>0</v>
      </c>
      <c r="K75" s="152">
        <f t="shared" si="9"/>
        <v>990000</v>
      </c>
      <c r="L75" s="4" t="s">
        <v>45</v>
      </c>
      <c r="P75" s="2"/>
    </row>
    <row r="76" spans="1:16" ht="16.5" x14ac:dyDescent="0.3">
      <c r="A76" s="90">
        <v>75</v>
      </c>
      <c r="B76" s="18">
        <v>1304</v>
      </c>
      <c r="C76" s="13">
        <v>13</v>
      </c>
      <c r="D76" s="14" t="s">
        <v>44</v>
      </c>
      <c r="E76" s="14">
        <v>300</v>
      </c>
      <c r="F76" s="91">
        <f t="shared" si="6"/>
        <v>330</v>
      </c>
      <c r="G76" s="150">
        <f>G75</f>
        <v>27600</v>
      </c>
      <c r="H76" s="151">
        <v>0</v>
      </c>
      <c r="I76" s="152">
        <f t="shared" si="7"/>
        <v>0</v>
      </c>
      <c r="J76" s="153">
        <f t="shared" si="8"/>
        <v>0</v>
      </c>
      <c r="K76" s="152">
        <f t="shared" si="9"/>
        <v>990000</v>
      </c>
      <c r="L76" s="4" t="s">
        <v>45</v>
      </c>
      <c r="P76" s="2"/>
    </row>
    <row r="77" spans="1:16" ht="16.5" x14ac:dyDescent="0.3">
      <c r="A77" s="90">
        <v>76</v>
      </c>
      <c r="B77" s="18">
        <v>1305</v>
      </c>
      <c r="C77" s="13">
        <v>13</v>
      </c>
      <c r="D77" s="14" t="s">
        <v>44</v>
      </c>
      <c r="E77" s="14">
        <v>300</v>
      </c>
      <c r="F77" s="91">
        <f t="shared" si="6"/>
        <v>330</v>
      </c>
      <c r="G77" s="150">
        <f>G76</f>
        <v>27600</v>
      </c>
      <c r="H77" s="151">
        <v>0</v>
      </c>
      <c r="I77" s="152">
        <f t="shared" si="7"/>
        <v>0</v>
      </c>
      <c r="J77" s="153">
        <f t="shared" si="8"/>
        <v>0</v>
      </c>
      <c r="K77" s="152">
        <f t="shared" si="9"/>
        <v>990000</v>
      </c>
      <c r="L77" s="4" t="s">
        <v>45</v>
      </c>
      <c r="P77" s="2"/>
    </row>
    <row r="78" spans="1:16" ht="16.5" x14ac:dyDescent="0.3">
      <c r="A78" s="90">
        <v>77</v>
      </c>
      <c r="B78" s="18">
        <v>1306</v>
      </c>
      <c r="C78" s="13">
        <v>13</v>
      </c>
      <c r="D78" s="14" t="s">
        <v>44</v>
      </c>
      <c r="E78" s="14">
        <v>300</v>
      </c>
      <c r="F78" s="91">
        <f t="shared" si="6"/>
        <v>330</v>
      </c>
      <c r="G78" s="150">
        <f>G77</f>
        <v>27600</v>
      </c>
      <c r="H78" s="151">
        <v>0</v>
      </c>
      <c r="I78" s="152">
        <f t="shared" si="7"/>
        <v>0</v>
      </c>
      <c r="J78" s="153">
        <f t="shared" si="8"/>
        <v>0</v>
      </c>
      <c r="K78" s="152">
        <f t="shared" si="9"/>
        <v>990000</v>
      </c>
      <c r="L78" s="4" t="s">
        <v>45</v>
      </c>
      <c r="P78" s="2"/>
    </row>
    <row r="79" spans="1:16" ht="16.5" x14ac:dyDescent="0.3">
      <c r="A79" s="90">
        <v>78</v>
      </c>
      <c r="B79" s="18">
        <v>1307</v>
      </c>
      <c r="C79" s="13">
        <v>13</v>
      </c>
      <c r="D79" s="14" t="s">
        <v>44</v>
      </c>
      <c r="E79" s="14">
        <v>300</v>
      </c>
      <c r="F79" s="91">
        <f t="shared" si="6"/>
        <v>330</v>
      </c>
      <c r="G79" s="150">
        <f>G78</f>
        <v>27600</v>
      </c>
      <c r="H79" s="151">
        <v>0</v>
      </c>
      <c r="I79" s="152">
        <f t="shared" si="7"/>
        <v>0</v>
      </c>
      <c r="J79" s="153">
        <f t="shared" si="8"/>
        <v>0</v>
      </c>
      <c r="K79" s="152">
        <f t="shared" si="9"/>
        <v>990000</v>
      </c>
      <c r="L79" s="4" t="s">
        <v>45</v>
      </c>
      <c r="P79" s="2"/>
    </row>
    <row r="80" spans="1:16" ht="16.5" x14ac:dyDescent="0.3">
      <c r="A80" s="90">
        <v>79</v>
      </c>
      <c r="B80" s="18">
        <v>1308</v>
      </c>
      <c r="C80" s="13">
        <v>13</v>
      </c>
      <c r="D80" s="14" t="s">
        <v>60</v>
      </c>
      <c r="E80" s="14">
        <v>300</v>
      </c>
      <c r="F80" s="91">
        <f t="shared" si="6"/>
        <v>330</v>
      </c>
      <c r="G80" s="150">
        <f>G79</f>
        <v>27600</v>
      </c>
      <c r="H80" s="151">
        <v>0</v>
      </c>
      <c r="I80" s="152">
        <f t="shared" si="7"/>
        <v>0</v>
      </c>
      <c r="J80" s="153">
        <f t="shared" si="8"/>
        <v>0</v>
      </c>
      <c r="K80" s="152">
        <f t="shared" si="9"/>
        <v>990000</v>
      </c>
      <c r="L80" s="4" t="s">
        <v>45</v>
      </c>
      <c r="P80" s="2"/>
    </row>
    <row r="81" spans="1:16" ht="16.5" x14ac:dyDescent="0.3">
      <c r="A81" s="90">
        <v>80</v>
      </c>
      <c r="B81" s="18">
        <v>1309</v>
      </c>
      <c r="C81" s="13">
        <v>13</v>
      </c>
      <c r="D81" s="14" t="s">
        <v>60</v>
      </c>
      <c r="E81" s="14">
        <v>300</v>
      </c>
      <c r="F81" s="91">
        <f t="shared" si="6"/>
        <v>330</v>
      </c>
      <c r="G81" s="150">
        <f>G80</f>
        <v>27600</v>
      </c>
      <c r="H81" s="151">
        <v>0</v>
      </c>
      <c r="I81" s="152">
        <f t="shared" si="7"/>
        <v>0</v>
      </c>
      <c r="J81" s="153">
        <f t="shared" si="8"/>
        <v>0</v>
      </c>
      <c r="K81" s="152">
        <f t="shared" si="9"/>
        <v>990000</v>
      </c>
      <c r="L81" s="4" t="s">
        <v>45</v>
      </c>
      <c r="P81" s="2"/>
    </row>
    <row r="82" spans="1:16" ht="16.5" x14ac:dyDescent="0.3">
      <c r="A82" s="90">
        <v>81</v>
      </c>
      <c r="B82" s="18">
        <v>1310</v>
      </c>
      <c r="C82" s="13">
        <v>13</v>
      </c>
      <c r="D82" s="14" t="s">
        <v>60</v>
      </c>
      <c r="E82" s="14">
        <v>300</v>
      </c>
      <c r="F82" s="91">
        <f t="shared" si="6"/>
        <v>330</v>
      </c>
      <c r="G82" s="150">
        <f>G81</f>
        <v>27600</v>
      </c>
      <c r="H82" s="151">
        <v>0</v>
      </c>
      <c r="I82" s="152">
        <f t="shared" si="7"/>
        <v>0</v>
      </c>
      <c r="J82" s="153">
        <f t="shared" si="8"/>
        <v>0</v>
      </c>
      <c r="K82" s="152">
        <f t="shared" si="9"/>
        <v>990000</v>
      </c>
      <c r="L82" s="4" t="s">
        <v>45</v>
      </c>
      <c r="P82" s="2"/>
    </row>
    <row r="83" spans="1:16" ht="16.5" x14ac:dyDescent="0.3">
      <c r="A83" s="90">
        <v>82</v>
      </c>
      <c r="B83" s="18">
        <v>1311</v>
      </c>
      <c r="C83" s="13">
        <v>13</v>
      </c>
      <c r="D83" s="14" t="s">
        <v>60</v>
      </c>
      <c r="E83" s="14">
        <v>300</v>
      </c>
      <c r="F83" s="91">
        <f t="shared" si="6"/>
        <v>330</v>
      </c>
      <c r="G83" s="150">
        <f>G82</f>
        <v>27600</v>
      </c>
      <c r="H83" s="151">
        <v>0</v>
      </c>
      <c r="I83" s="152">
        <f t="shared" si="7"/>
        <v>0</v>
      </c>
      <c r="J83" s="153">
        <f t="shared" si="8"/>
        <v>0</v>
      </c>
      <c r="K83" s="152">
        <f t="shared" si="9"/>
        <v>990000</v>
      </c>
      <c r="L83" s="4" t="s">
        <v>45</v>
      </c>
      <c r="P83" s="2"/>
    </row>
    <row r="84" spans="1:16" ht="16.5" x14ac:dyDescent="0.3">
      <c r="A84" s="90">
        <v>83</v>
      </c>
      <c r="B84" s="18">
        <v>1401</v>
      </c>
      <c r="C84" s="13">
        <v>14</v>
      </c>
      <c r="D84" s="134" t="s">
        <v>22</v>
      </c>
      <c r="E84" s="14">
        <v>1370</v>
      </c>
      <c r="F84" s="91">
        <f t="shared" si="6"/>
        <v>1507.0000000000002</v>
      </c>
      <c r="G84" s="150">
        <f>G83+100</f>
        <v>27700</v>
      </c>
      <c r="H84" s="151">
        <f t="shared" ref="H67:H123" si="10">E84*G84</f>
        <v>37949000</v>
      </c>
      <c r="I84" s="152">
        <f t="shared" si="7"/>
        <v>42502880</v>
      </c>
      <c r="J84" s="153">
        <f t="shared" si="8"/>
        <v>106500</v>
      </c>
      <c r="K84" s="152">
        <f t="shared" si="9"/>
        <v>4521000.0000000009</v>
      </c>
      <c r="L84" s="4" t="s">
        <v>38</v>
      </c>
      <c r="P84" s="2"/>
    </row>
    <row r="85" spans="1:16" ht="16.5" x14ac:dyDescent="0.3">
      <c r="A85" s="90">
        <v>84</v>
      </c>
      <c r="B85" s="18">
        <v>1402</v>
      </c>
      <c r="C85" s="13">
        <v>14</v>
      </c>
      <c r="D85" s="14" t="s">
        <v>44</v>
      </c>
      <c r="E85" s="14">
        <v>300</v>
      </c>
      <c r="F85" s="91">
        <f t="shared" si="6"/>
        <v>330</v>
      </c>
      <c r="G85" s="150">
        <f>G84</f>
        <v>27700</v>
      </c>
      <c r="H85" s="151">
        <v>0</v>
      </c>
      <c r="I85" s="152">
        <f t="shared" si="7"/>
        <v>0</v>
      </c>
      <c r="J85" s="153">
        <f t="shared" si="8"/>
        <v>0</v>
      </c>
      <c r="K85" s="152">
        <f t="shared" si="9"/>
        <v>990000</v>
      </c>
      <c r="L85" s="4" t="s">
        <v>45</v>
      </c>
      <c r="P85" s="2"/>
    </row>
    <row r="86" spans="1:16" ht="16.5" x14ac:dyDescent="0.3">
      <c r="A86" s="90">
        <v>85</v>
      </c>
      <c r="B86" s="18">
        <v>1403</v>
      </c>
      <c r="C86" s="13">
        <v>14</v>
      </c>
      <c r="D86" s="14" t="s">
        <v>44</v>
      </c>
      <c r="E86" s="14">
        <v>300</v>
      </c>
      <c r="F86" s="91">
        <f t="shared" si="6"/>
        <v>330</v>
      </c>
      <c r="G86" s="150">
        <f>G85</f>
        <v>27700</v>
      </c>
      <c r="H86" s="151">
        <v>0</v>
      </c>
      <c r="I86" s="152">
        <f t="shared" si="7"/>
        <v>0</v>
      </c>
      <c r="J86" s="153">
        <f t="shared" si="8"/>
        <v>0</v>
      </c>
      <c r="K86" s="152">
        <f t="shared" si="9"/>
        <v>990000</v>
      </c>
      <c r="L86" s="4" t="s">
        <v>45</v>
      </c>
      <c r="P86" s="2"/>
    </row>
    <row r="87" spans="1:16" ht="16.5" x14ac:dyDescent="0.3">
      <c r="A87" s="90">
        <v>86</v>
      </c>
      <c r="B87" s="18">
        <v>1404</v>
      </c>
      <c r="C87" s="13">
        <v>14</v>
      </c>
      <c r="D87" s="14" t="s">
        <v>44</v>
      </c>
      <c r="E87" s="14">
        <v>300</v>
      </c>
      <c r="F87" s="91">
        <f t="shared" si="6"/>
        <v>330</v>
      </c>
      <c r="G87" s="150">
        <f>G86</f>
        <v>27700</v>
      </c>
      <c r="H87" s="151">
        <v>0</v>
      </c>
      <c r="I87" s="152">
        <f t="shared" si="7"/>
        <v>0</v>
      </c>
      <c r="J87" s="153">
        <f t="shared" si="8"/>
        <v>0</v>
      </c>
      <c r="K87" s="152">
        <f t="shared" si="9"/>
        <v>990000</v>
      </c>
      <c r="L87" s="4" t="s">
        <v>45</v>
      </c>
      <c r="P87" s="2"/>
    </row>
    <row r="88" spans="1:16" ht="16.5" x14ac:dyDescent="0.3">
      <c r="A88" s="90">
        <v>87</v>
      </c>
      <c r="B88" s="18">
        <v>1405</v>
      </c>
      <c r="C88" s="13">
        <v>14</v>
      </c>
      <c r="D88" s="14" t="s">
        <v>60</v>
      </c>
      <c r="E88" s="14">
        <v>300</v>
      </c>
      <c r="F88" s="91">
        <f t="shared" si="6"/>
        <v>330</v>
      </c>
      <c r="G88" s="150">
        <f>G87</f>
        <v>27700</v>
      </c>
      <c r="H88" s="151">
        <v>0</v>
      </c>
      <c r="I88" s="152">
        <f t="shared" si="7"/>
        <v>0</v>
      </c>
      <c r="J88" s="153">
        <f t="shared" si="8"/>
        <v>0</v>
      </c>
      <c r="K88" s="152">
        <f t="shared" si="9"/>
        <v>990000</v>
      </c>
      <c r="L88" s="4" t="s">
        <v>45</v>
      </c>
      <c r="P88" s="2"/>
    </row>
    <row r="89" spans="1:16" ht="16.5" x14ac:dyDescent="0.3">
      <c r="A89" s="90">
        <v>88</v>
      </c>
      <c r="B89" s="18">
        <v>1406</v>
      </c>
      <c r="C89" s="13">
        <v>14</v>
      </c>
      <c r="D89" s="14" t="s">
        <v>60</v>
      </c>
      <c r="E89" s="14">
        <v>300</v>
      </c>
      <c r="F89" s="91">
        <f t="shared" si="6"/>
        <v>330</v>
      </c>
      <c r="G89" s="150">
        <f>G88</f>
        <v>27700</v>
      </c>
      <c r="H89" s="151">
        <v>0</v>
      </c>
      <c r="I89" s="152">
        <f t="shared" si="7"/>
        <v>0</v>
      </c>
      <c r="J89" s="153">
        <f t="shared" si="8"/>
        <v>0</v>
      </c>
      <c r="K89" s="152">
        <f t="shared" si="9"/>
        <v>990000</v>
      </c>
      <c r="L89" s="4" t="s">
        <v>45</v>
      </c>
      <c r="P89" s="2"/>
    </row>
    <row r="90" spans="1:16" ht="16.5" x14ac:dyDescent="0.3">
      <c r="A90" s="90">
        <v>89</v>
      </c>
      <c r="B90" s="18">
        <v>1501</v>
      </c>
      <c r="C90" s="13">
        <v>15</v>
      </c>
      <c r="D90" s="14" t="s">
        <v>44</v>
      </c>
      <c r="E90" s="14">
        <v>300</v>
      </c>
      <c r="F90" s="91">
        <f t="shared" si="6"/>
        <v>330</v>
      </c>
      <c r="G90" s="150">
        <f>G89+100</f>
        <v>27800</v>
      </c>
      <c r="H90" s="151">
        <v>0</v>
      </c>
      <c r="I90" s="152">
        <f t="shared" si="7"/>
        <v>0</v>
      </c>
      <c r="J90" s="153">
        <f t="shared" si="8"/>
        <v>0</v>
      </c>
      <c r="K90" s="152">
        <f t="shared" si="9"/>
        <v>990000</v>
      </c>
      <c r="L90" s="4" t="s">
        <v>45</v>
      </c>
      <c r="P90" s="2"/>
    </row>
    <row r="91" spans="1:16" ht="16.5" x14ac:dyDescent="0.3">
      <c r="A91" s="90">
        <v>90</v>
      </c>
      <c r="B91" s="18">
        <v>1502</v>
      </c>
      <c r="C91" s="13">
        <v>15</v>
      </c>
      <c r="D91" s="14" t="s">
        <v>20</v>
      </c>
      <c r="E91" s="14">
        <v>782</v>
      </c>
      <c r="F91" s="91">
        <f t="shared" si="6"/>
        <v>860.2</v>
      </c>
      <c r="G91" s="150">
        <f>G90</f>
        <v>27800</v>
      </c>
      <c r="H91" s="151">
        <v>0</v>
      </c>
      <c r="I91" s="152">
        <f t="shared" si="7"/>
        <v>0</v>
      </c>
      <c r="J91" s="153">
        <f t="shared" si="8"/>
        <v>0</v>
      </c>
      <c r="K91" s="152">
        <f t="shared" si="9"/>
        <v>2580600</v>
      </c>
      <c r="L91" s="4" t="s">
        <v>62</v>
      </c>
      <c r="P91" s="2"/>
    </row>
    <row r="92" spans="1:16" ht="16.5" x14ac:dyDescent="0.3">
      <c r="A92" s="90">
        <v>91</v>
      </c>
      <c r="B92" s="18">
        <v>1503</v>
      </c>
      <c r="C92" s="13">
        <v>15</v>
      </c>
      <c r="D92" s="14" t="s">
        <v>44</v>
      </c>
      <c r="E92" s="14">
        <v>300</v>
      </c>
      <c r="F92" s="91">
        <f t="shared" si="6"/>
        <v>330</v>
      </c>
      <c r="G92" s="150">
        <f>G91</f>
        <v>27800</v>
      </c>
      <c r="H92" s="151">
        <v>0</v>
      </c>
      <c r="I92" s="152">
        <f t="shared" si="7"/>
        <v>0</v>
      </c>
      <c r="J92" s="153">
        <f t="shared" si="8"/>
        <v>0</v>
      </c>
      <c r="K92" s="152">
        <f t="shared" si="9"/>
        <v>990000</v>
      </c>
      <c r="L92" s="4" t="s">
        <v>45</v>
      </c>
      <c r="P92" s="2"/>
    </row>
    <row r="93" spans="1:16" ht="16.5" x14ac:dyDescent="0.3">
      <c r="A93" s="90">
        <v>92</v>
      </c>
      <c r="B93" s="18">
        <v>1504</v>
      </c>
      <c r="C93" s="13">
        <v>15</v>
      </c>
      <c r="D93" s="14" t="s">
        <v>44</v>
      </c>
      <c r="E93" s="14">
        <v>300</v>
      </c>
      <c r="F93" s="91">
        <f t="shared" si="6"/>
        <v>330</v>
      </c>
      <c r="G93" s="150">
        <f>G92</f>
        <v>27800</v>
      </c>
      <c r="H93" s="151">
        <v>0</v>
      </c>
      <c r="I93" s="152">
        <f t="shared" si="7"/>
        <v>0</v>
      </c>
      <c r="J93" s="153">
        <f t="shared" si="8"/>
        <v>0</v>
      </c>
      <c r="K93" s="152">
        <f t="shared" si="9"/>
        <v>990000</v>
      </c>
      <c r="L93" s="4" t="s">
        <v>45</v>
      </c>
      <c r="P93" s="2"/>
    </row>
    <row r="94" spans="1:16" ht="16.5" x14ac:dyDescent="0.3">
      <c r="A94" s="90">
        <v>93</v>
      </c>
      <c r="B94" s="18">
        <v>1505</v>
      </c>
      <c r="C94" s="13">
        <v>15</v>
      </c>
      <c r="D94" s="14" t="s">
        <v>44</v>
      </c>
      <c r="E94" s="14">
        <v>300</v>
      </c>
      <c r="F94" s="91">
        <f t="shared" si="6"/>
        <v>330</v>
      </c>
      <c r="G94" s="150">
        <f>G93</f>
        <v>27800</v>
      </c>
      <c r="H94" s="151">
        <v>0</v>
      </c>
      <c r="I94" s="152">
        <f t="shared" si="7"/>
        <v>0</v>
      </c>
      <c r="J94" s="153">
        <f t="shared" si="8"/>
        <v>0</v>
      </c>
      <c r="K94" s="152">
        <f t="shared" si="9"/>
        <v>990000</v>
      </c>
      <c r="L94" s="4" t="s">
        <v>45</v>
      </c>
      <c r="P94" s="2"/>
    </row>
    <row r="95" spans="1:16" ht="16.5" x14ac:dyDescent="0.3">
      <c r="A95" s="90">
        <v>94</v>
      </c>
      <c r="B95" s="18">
        <v>1506</v>
      </c>
      <c r="C95" s="13">
        <v>15</v>
      </c>
      <c r="D95" s="14" t="s">
        <v>44</v>
      </c>
      <c r="E95" s="14">
        <v>300</v>
      </c>
      <c r="F95" s="91">
        <f t="shared" si="6"/>
        <v>330</v>
      </c>
      <c r="G95" s="150">
        <f>G94</f>
        <v>27800</v>
      </c>
      <c r="H95" s="151">
        <v>0</v>
      </c>
      <c r="I95" s="152">
        <f t="shared" si="7"/>
        <v>0</v>
      </c>
      <c r="J95" s="153">
        <f t="shared" si="8"/>
        <v>0</v>
      </c>
      <c r="K95" s="152">
        <f t="shared" si="9"/>
        <v>990000</v>
      </c>
      <c r="L95" s="4" t="s">
        <v>45</v>
      </c>
      <c r="P95" s="2"/>
    </row>
    <row r="96" spans="1:16" ht="16.5" x14ac:dyDescent="0.3">
      <c r="A96" s="90">
        <v>95</v>
      </c>
      <c r="B96" s="18">
        <v>1507</v>
      </c>
      <c r="C96" s="13">
        <v>15</v>
      </c>
      <c r="D96" s="14" t="s">
        <v>44</v>
      </c>
      <c r="E96" s="14">
        <v>300</v>
      </c>
      <c r="F96" s="91">
        <f t="shared" si="6"/>
        <v>330</v>
      </c>
      <c r="G96" s="150">
        <f>G95</f>
        <v>27800</v>
      </c>
      <c r="H96" s="151">
        <v>0</v>
      </c>
      <c r="I96" s="152">
        <f t="shared" si="7"/>
        <v>0</v>
      </c>
      <c r="J96" s="153">
        <f t="shared" si="8"/>
        <v>0</v>
      </c>
      <c r="K96" s="152">
        <f t="shared" si="9"/>
        <v>990000</v>
      </c>
      <c r="L96" s="4" t="s">
        <v>45</v>
      </c>
      <c r="P96" s="2"/>
    </row>
    <row r="97" spans="1:16" ht="16.5" x14ac:dyDescent="0.3">
      <c r="A97" s="90">
        <v>96</v>
      </c>
      <c r="B97" s="18">
        <v>1508</v>
      </c>
      <c r="C97" s="13">
        <v>15</v>
      </c>
      <c r="D97" s="14" t="s">
        <v>44</v>
      </c>
      <c r="E97" s="14">
        <v>300</v>
      </c>
      <c r="F97" s="91">
        <f t="shared" si="6"/>
        <v>330</v>
      </c>
      <c r="G97" s="150">
        <f>G96</f>
        <v>27800</v>
      </c>
      <c r="H97" s="151">
        <v>0</v>
      </c>
      <c r="I97" s="152">
        <f t="shared" si="7"/>
        <v>0</v>
      </c>
      <c r="J97" s="153">
        <f t="shared" si="8"/>
        <v>0</v>
      </c>
      <c r="K97" s="152">
        <f t="shared" si="9"/>
        <v>990000</v>
      </c>
      <c r="L97" s="4" t="s">
        <v>45</v>
      </c>
      <c r="P97" s="2"/>
    </row>
    <row r="98" spans="1:16" ht="16.5" x14ac:dyDescent="0.3">
      <c r="A98" s="90">
        <v>97</v>
      </c>
      <c r="B98" s="18">
        <v>1509</v>
      </c>
      <c r="C98" s="13">
        <v>15</v>
      </c>
      <c r="D98" s="14" t="s">
        <v>44</v>
      </c>
      <c r="E98" s="14">
        <v>300</v>
      </c>
      <c r="F98" s="91">
        <f t="shared" si="6"/>
        <v>330</v>
      </c>
      <c r="G98" s="150">
        <f>G97</f>
        <v>27800</v>
      </c>
      <c r="H98" s="151">
        <v>0</v>
      </c>
      <c r="I98" s="152">
        <f t="shared" si="7"/>
        <v>0</v>
      </c>
      <c r="J98" s="153">
        <f t="shared" si="8"/>
        <v>0</v>
      </c>
      <c r="K98" s="152">
        <f t="shared" si="9"/>
        <v>990000</v>
      </c>
      <c r="L98" s="4" t="s">
        <v>45</v>
      </c>
      <c r="P98" s="2"/>
    </row>
    <row r="99" spans="1:16" ht="16.5" x14ac:dyDescent="0.3">
      <c r="A99" s="90">
        <v>98</v>
      </c>
      <c r="B99" s="18">
        <v>1510</v>
      </c>
      <c r="C99" s="13">
        <v>15</v>
      </c>
      <c r="D99" s="14" t="s">
        <v>44</v>
      </c>
      <c r="E99" s="14">
        <v>300</v>
      </c>
      <c r="F99" s="91">
        <f t="shared" si="6"/>
        <v>330</v>
      </c>
      <c r="G99" s="150">
        <f>G98</f>
        <v>27800</v>
      </c>
      <c r="H99" s="151">
        <v>0</v>
      </c>
      <c r="I99" s="152">
        <f t="shared" si="7"/>
        <v>0</v>
      </c>
      <c r="J99" s="153">
        <f t="shared" si="8"/>
        <v>0</v>
      </c>
      <c r="K99" s="152">
        <f t="shared" si="9"/>
        <v>990000</v>
      </c>
      <c r="L99" s="4" t="s">
        <v>45</v>
      </c>
      <c r="P99" s="2"/>
    </row>
    <row r="100" spans="1:16" ht="16.5" x14ac:dyDescent="0.3">
      <c r="A100" s="90">
        <v>99</v>
      </c>
      <c r="B100" s="18">
        <v>1511</v>
      </c>
      <c r="C100" s="13">
        <v>15</v>
      </c>
      <c r="D100" s="14" t="s">
        <v>60</v>
      </c>
      <c r="E100" s="14">
        <v>300</v>
      </c>
      <c r="F100" s="91">
        <f t="shared" si="6"/>
        <v>330</v>
      </c>
      <c r="G100" s="150">
        <f>G99</f>
        <v>27800</v>
      </c>
      <c r="H100" s="151">
        <v>0</v>
      </c>
      <c r="I100" s="152">
        <f t="shared" si="7"/>
        <v>0</v>
      </c>
      <c r="J100" s="153">
        <f t="shared" si="8"/>
        <v>0</v>
      </c>
      <c r="K100" s="152">
        <f t="shared" si="9"/>
        <v>990000</v>
      </c>
      <c r="L100" s="4" t="s">
        <v>45</v>
      </c>
      <c r="P100" s="2"/>
    </row>
    <row r="101" spans="1:16" ht="16.5" x14ac:dyDescent="0.3">
      <c r="A101" s="90">
        <v>100</v>
      </c>
      <c r="B101" s="18">
        <v>1601</v>
      </c>
      <c r="C101" s="13">
        <v>16</v>
      </c>
      <c r="D101" s="14" t="s">
        <v>22</v>
      </c>
      <c r="E101" s="14">
        <v>1100</v>
      </c>
      <c r="F101" s="91">
        <f t="shared" si="6"/>
        <v>1210</v>
      </c>
      <c r="G101" s="150">
        <f>G100+100</f>
        <v>27900</v>
      </c>
      <c r="H101" s="151">
        <f t="shared" si="10"/>
        <v>30690000</v>
      </c>
      <c r="I101" s="152">
        <f t="shared" si="7"/>
        <v>34372800</v>
      </c>
      <c r="J101" s="153">
        <f t="shared" si="8"/>
        <v>86000</v>
      </c>
      <c r="K101" s="152">
        <f t="shared" si="9"/>
        <v>3630000</v>
      </c>
      <c r="L101" s="4" t="s">
        <v>38</v>
      </c>
      <c r="P101" s="2"/>
    </row>
    <row r="102" spans="1:16" ht="16.5" x14ac:dyDescent="0.3">
      <c r="A102" s="90">
        <v>101</v>
      </c>
      <c r="B102" s="18">
        <v>1602</v>
      </c>
      <c r="C102" s="13">
        <v>16</v>
      </c>
      <c r="D102" s="14" t="s">
        <v>20</v>
      </c>
      <c r="E102" s="14">
        <v>782</v>
      </c>
      <c r="F102" s="91">
        <f t="shared" si="6"/>
        <v>860.2</v>
      </c>
      <c r="G102" s="150">
        <f>G101</f>
        <v>27900</v>
      </c>
      <c r="H102" s="151">
        <v>0</v>
      </c>
      <c r="I102" s="152">
        <f t="shared" si="7"/>
        <v>0</v>
      </c>
      <c r="J102" s="153">
        <f t="shared" si="8"/>
        <v>0</v>
      </c>
      <c r="K102" s="152">
        <f t="shared" si="9"/>
        <v>2580600</v>
      </c>
      <c r="L102" s="4" t="s">
        <v>62</v>
      </c>
      <c r="P102" s="2"/>
    </row>
    <row r="103" spans="1:16" ht="16.5" x14ac:dyDescent="0.3">
      <c r="A103" s="90">
        <v>102</v>
      </c>
      <c r="B103" s="18">
        <v>1603</v>
      </c>
      <c r="C103" s="13">
        <v>16</v>
      </c>
      <c r="D103" s="14" t="s">
        <v>20</v>
      </c>
      <c r="E103" s="14">
        <v>741</v>
      </c>
      <c r="F103" s="91">
        <f t="shared" si="6"/>
        <v>815.1</v>
      </c>
      <c r="G103" s="150">
        <f>G102</f>
        <v>27900</v>
      </c>
      <c r="H103" s="151">
        <f t="shared" si="10"/>
        <v>20673900</v>
      </c>
      <c r="I103" s="152">
        <f t="shared" si="7"/>
        <v>23154768</v>
      </c>
      <c r="J103" s="153">
        <f t="shared" si="8"/>
        <v>58000</v>
      </c>
      <c r="K103" s="152">
        <f t="shared" si="9"/>
        <v>2445300</v>
      </c>
      <c r="L103" s="4" t="s">
        <v>38</v>
      </c>
      <c r="P103" s="2"/>
    </row>
    <row r="104" spans="1:16" ht="16.5" x14ac:dyDescent="0.3">
      <c r="A104" s="90">
        <v>103</v>
      </c>
      <c r="B104" s="18">
        <v>1604</v>
      </c>
      <c r="C104" s="13">
        <v>16</v>
      </c>
      <c r="D104" s="126" t="s">
        <v>20</v>
      </c>
      <c r="E104" s="14">
        <v>743</v>
      </c>
      <c r="F104" s="91">
        <f t="shared" si="6"/>
        <v>817.30000000000007</v>
      </c>
      <c r="G104" s="150">
        <f>G103</f>
        <v>27900</v>
      </c>
      <c r="H104" s="151">
        <f t="shared" si="10"/>
        <v>20729700</v>
      </c>
      <c r="I104" s="152">
        <f t="shared" si="7"/>
        <v>23217264</v>
      </c>
      <c r="J104" s="153">
        <f t="shared" si="8"/>
        <v>58000</v>
      </c>
      <c r="K104" s="152">
        <f t="shared" si="9"/>
        <v>2451900</v>
      </c>
      <c r="L104" s="4" t="s">
        <v>38</v>
      </c>
      <c r="P104" s="2"/>
    </row>
    <row r="105" spans="1:16" ht="16.5" x14ac:dyDescent="0.3">
      <c r="A105" s="90">
        <v>104</v>
      </c>
      <c r="B105" s="18">
        <v>1605</v>
      </c>
      <c r="C105" s="13">
        <v>16</v>
      </c>
      <c r="D105" s="14" t="s">
        <v>22</v>
      </c>
      <c r="E105" s="14">
        <v>1100</v>
      </c>
      <c r="F105" s="91">
        <f t="shared" si="6"/>
        <v>1210</v>
      </c>
      <c r="G105" s="150">
        <f>G104</f>
        <v>27900</v>
      </c>
      <c r="H105" s="151">
        <f t="shared" si="10"/>
        <v>30690000</v>
      </c>
      <c r="I105" s="152">
        <f t="shared" si="7"/>
        <v>34372800</v>
      </c>
      <c r="J105" s="153">
        <f t="shared" si="8"/>
        <v>86000</v>
      </c>
      <c r="K105" s="152">
        <f t="shared" si="9"/>
        <v>3630000</v>
      </c>
      <c r="L105" s="4" t="s">
        <v>38</v>
      </c>
      <c r="P105" s="2"/>
    </row>
    <row r="106" spans="1:16" ht="16.5" x14ac:dyDescent="0.3">
      <c r="A106" s="90">
        <v>105</v>
      </c>
      <c r="B106" s="18">
        <v>1701</v>
      </c>
      <c r="C106" s="13">
        <v>17</v>
      </c>
      <c r="D106" s="14" t="s">
        <v>22</v>
      </c>
      <c r="E106" s="14">
        <v>1100</v>
      </c>
      <c r="F106" s="91">
        <f t="shared" si="6"/>
        <v>1210</v>
      </c>
      <c r="G106" s="150">
        <f>G105</f>
        <v>27900</v>
      </c>
      <c r="H106" s="151">
        <f t="shared" si="10"/>
        <v>30690000</v>
      </c>
      <c r="I106" s="152">
        <f t="shared" si="7"/>
        <v>34372800</v>
      </c>
      <c r="J106" s="153">
        <f t="shared" si="8"/>
        <v>86000</v>
      </c>
      <c r="K106" s="152">
        <f t="shared" si="9"/>
        <v>3630000</v>
      </c>
      <c r="L106" s="4" t="s">
        <v>38</v>
      </c>
      <c r="P106" s="2"/>
    </row>
    <row r="107" spans="1:16" ht="16.5" x14ac:dyDescent="0.3">
      <c r="A107" s="90">
        <v>106</v>
      </c>
      <c r="B107" s="18">
        <v>1702</v>
      </c>
      <c r="C107" s="13">
        <v>17</v>
      </c>
      <c r="D107" s="14" t="s">
        <v>20</v>
      </c>
      <c r="E107" s="14">
        <v>782</v>
      </c>
      <c r="F107" s="91">
        <f t="shared" si="6"/>
        <v>860.2</v>
      </c>
      <c r="G107" s="150">
        <f>G106</f>
        <v>27900</v>
      </c>
      <c r="H107" s="151">
        <f t="shared" si="10"/>
        <v>21817800</v>
      </c>
      <c r="I107" s="152">
        <f t="shared" si="7"/>
        <v>24435936</v>
      </c>
      <c r="J107" s="153">
        <f t="shared" si="8"/>
        <v>61000</v>
      </c>
      <c r="K107" s="152">
        <f t="shared" si="9"/>
        <v>2580600</v>
      </c>
      <c r="L107" s="4" t="s">
        <v>38</v>
      </c>
      <c r="P107" s="2"/>
    </row>
    <row r="108" spans="1:16" ht="16.5" x14ac:dyDescent="0.3">
      <c r="A108" s="90">
        <v>107</v>
      </c>
      <c r="B108" s="18">
        <v>1703</v>
      </c>
      <c r="C108" s="13">
        <v>17</v>
      </c>
      <c r="D108" s="14" t="s">
        <v>20</v>
      </c>
      <c r="E108" s="14">
        <v>741</v>
      </c>
      <c r="F108" s="91">
        <f t="shared" si="6"/>
        <v>815.1</v>
      </c>
      <c r="G108" s="150">
        <f>G107</f>
        <v>27900</v>
      </c>
      <c r="H108" s="151">
        <f t="shared" si="10"/>
        <v>20673900</v>
      </c>
      <c r="I108" s="152">
        <f t="shared" si="7"/>
        <v>23154768</v>
      </c>
      <c r="J108" s="153">
        <f t="shared" si="8"/>
        <v>58000</v>
      </c>
      <c r="K108" s="152">
        <f t="shared" si="9"/>
        <v>2445300</v>
      </c>
      <c r="L108" s="4" t="s">
        <v>38</v>
      </c>
      <c r="P108" s="2"/>
    </row>
    <row r="109" spans="1:16" ht="16.5" x14ac:dyDescent="0.3">
      <c r="A109" s="90">
        <v>108</v>
      </c>
      <c r="B109" s="18">
        <v>1704</v>
      </c>
      <c r="C109" s="13">
        <v>17</v>
      </c>
      <c r="D109" s="126" t="s">
        <v>20</v>
      </c>
      <c r="E109" s="14">
        <v>743</v>
      </c>
      <c r="F109" s="91">
        <f t="shared" si="6"/>
        <v>817.30000000000007</v>
      </c>
      <c r="G109" s="150">
        <f>G108</f>
        <v>27900</v>
      </c>
      <c r="H109" s="151">
        <f t="shared" si="10"/>
        <v>20729700</v>
      </c>
      <c r="I109" s="152">
        <f t="shared" si="7"/>
        <v>23217264</v>
      </c>
      <c r="J109" s="153">
        <f t="shared" si="8"/>
        <v>58000</v>
      </c>
      <c r="K109" s="152">
        <f t="shared" si="9"/>
        <v>2451900</v>
      </c>
      <c r="L109" s="4" t="s">
        <v>38</v>
      </c>
      <c r="P109" s="2"/>
    </row>
    <row r="110" spans="1:16" ht="16.5" x14ac:dyDescent="0.3">
      <c r="A110" s="90">
        <v>109</v>
      </c>
      <c r="B110" s="18">
        <v>1705</v>
      </c>
      <c r="C110" s="13">
        <v>17</v>
      </c>
      <c r="D110" s="14" t="s">
        <v>22</v>
      </c>
      <c r="E110" s="14">
        <v>1100</v>
      </c>
      <c r="F110" s="91">
        <f t="shared" si="6"/>
        <v>1210</v>
      </c>
      <c r="G110" s="150">
        <f>G109</f>
        <v>27900</v>
      </c>
      <c r="H110" s="151">
        <f t="shared" si="10"/>
        <v>30690000</v>
      </c>
      <c r="I110" s="152">
        <f t="shared" si="7"/>
        <v>34372800</v>
      </c>
      <c r="J110" s="153">
        <f t="shared" si="8"/>
        <v>86000</v>
      </c>
      <c r="K110" s="152">
        <f t="shared" si="9"/>
        <v>3630000</v>
      </c>
      <c r="L110" s="4" t="s">
        <v>38</v>
      </c>
      <c r="P110" s="2"/>
    </row>
    <row r="111" spans="1:16" ht="16.5" x14ac:dyDescent="0.3">
      <c r="A111" s="90">
        <v>110</v>
      </c>
      <c r="B111" s="18">
        <v>1801</v>
      </c>
      <c r="C111" s="13">
        <v>18</v>
      </c>
      <c r="D111" s="14" t="s">
        <v>22</v>
      </c>
      <c r="E111" s="14">
        <v>1100</v>
      </c>
      <c r="F111" s="91">
        <f t="shared" si="6"/>
        <v>1210</v>
      </c>
      <c r="G111" s="150">
        <f>G110+100</f>
        <v>28000</v>
      </c>
      <c r="H111" s="151">
        <f t="shared" si="10"/>
        <v>30800000</v>
      </c>
      <c r="I111" s="152">
        <f t="shared" si="7"/>
        <v>34496000</v>
      </c>
      <c r="J111" s="153">
        <f t="shared" si="8"/>
        <v>86000</v>
      </c>
      <c r="K111" s="152">
        <f t="shared" si="9"/>
        <v>3630000</v>
      </c>
      <c r="L111" s="4" t="s">
        <v>38</v>
      </c>
      <c r="P111" s="2"/>
    </row>
    <row r="112" spans="1:16" ht="16.5" x14ac:dyDescent="0.3">
      <c r="A112" s="90">
        <v>111</v>
      </c>
      <c r="B112" s="18">
        <v>1802</v>
      </c>
      <c r="C112" s="13">
        <v>18</v>
      </c>
      <c r="D112" s="14" t="s">
        <v>20</v>
      </c>
      <c r="E112" s="14">
        <v>782</v>
      </c>
      <c r="F112" s="91">
        <f t="shared" si="6"/>
        <v>860.2</v>
      </c>
      <c r="G112" s="150">
        <f>G111</f>
        <v>28000</v>
      </c>
      <c r="H112" s="151">
        <f t="shared" si="10"/>
        <v>21896000</v>
      </c>
      <c r="I112" s="152">
        <f t="shared" si="7"/>
        <v>24523520</v>
      </c>
      <c r="J112" s="153">
        <f t="shared" si="8"/>
        <v>61500</v>
      </c>
      <c r="K112" s="152">
        <f t="shared" si="9"/>
        <v>2580600</v>
      </c>
      <c r="L112" s="4" t="s">
        <v>38</v>
      </c>
      <c r="P112" s="2"/>
    </row>
    <row r="113" spans="1:16" ht="16.5" x14ac:dyDescent="0.3">
      <c r="A113" s="90">
        <v>112</v>
      </c>
      <c r="B113" s="18">
        <v>1803</v>
      </c>
      <c r="C113" s="13">
        <v>18</v>
      </c>
      <c r="D113" s="14" t="s">
        <v>20</v>
      </c>
      <c r="E113" s="14">
        <v>741</v>
      </c>
      <c r="F113" s="91">
        <f t="shared" si="6"/>
        <v>815.1</v>
      </c>
      <c r="G113" s="150">
        <f>G112</f>
        <v>28000</v>
      </c>
      <c r="H113" s="151">
        <f t="shared" si="10"/>
        <v>20748000</v>
      </c>
      <c r="I113" s="152">
        <f t="shared" si="7"/>
        <v>23237760</v>
      </c>
      <c r="J113" s="153">
        <f t="shared" si="8"/>
        <v>58000</v>
      </c>
      <c r="K113" s="152">
        <f t="shared" si="9"/>
        <v>2445300</v>
      </c>
      <c r="L113" s="4" t="s">
        <v>38</v>
      </c>
      <c r="P113" s="2"/>
    </row>
    <row r="114" spans="1:16" ht="16.5" x14ac:dyDescent="0.3">
      <c r="A114" s="90">
        <v>113</v>
      </c>
      <c r="B114" s="18">
        <v>1804</v>
      </c>
      <c r="C114" s="13">
        <v>18</v>
      </c>
      <c r="D114" s="126" t="s">
        <v>20</v>
      </c>
      <c r="E114" s="14">
        <v>743</v>
      </c>
      <c r="F114" s="91">
        <f t="shared" si="6"/>
        <v>817.30000000000007</v>
      </c>
      <c r="G114" s="150">
        <f>G113</f>
        <v>28000</v>
      </c>
      <c r="H114" s="151">
        <f t="shared" si="10"/>
        <v>20804000</v>
      </c>
      <c r="I114" s="152">
        <f t="shared" si="7"/>
        <v>23300480</v>
      </c>
      <c r="J114" s="153">
        <f t="shared" si="8"/>
        <v>58500</v>
      </c>
      <c r="K114" s="152">
        <f t="shared" si="9"/>
        <v>2451900</v>
      </c>
      <c r="L114" s="4" t="s">
        <v>38</v>
      </c>
      <c r="P114" s="2"/>
    </row>
    <row r="115" spans="1:16" ht="16.5" x14ac:dyDescent="0.3">
      <c r="A115" s="90">
        <v>114</v>
      </c>
      <c r="B115" s="18">
        <v>1805</v>
      </c>
      <c r="C115" s="13">
        <v>18</v>
      </c>
      <c r="D115" s="14" t="s">
        <v>22</v>
      </c>
      <c r="E115" s="14">
        <v>1100</v>
      </c>
      <c r="F115" s="91">
        <f t="shared" si="6"/>
        <v>1210</v>
      </c>
      <c r="G115" s="150">
        <f>G114</f>
        <v>28000</v>
      </c>
      <c r="H115" s="151">
        <f t="shared" si="10"/>
        <v>30800000</v>
      </c>
      <c r="I115" s="152">
        <f t="shared" si="7"/>
        <v>34496000</v>
      </c>
      <c r="J115" s="153">
        <f t="shared" si="8"/>
        <v>86000</v>
      </c>
      <c r="K115" s="152">
        <f t="shared" si="9"/>
        <v>3630000</v>
      </c>
      <c r="L115" s="4" t="s">
        <v>38</v>
      </c>
      <c r="P115" s="2"/>
    </row>
    <row r="116" spans="1:16" ht="16.5" x14ac:dyDescent="0.3">
      <c r="A116" s="90">
        <v>115</v>
      </c>
      <c r="B116" s="18">
        <v>1901</v>
      </c>
      <c r="C116" s="13">
        <v>19</v>
      </c>
      <c r="D116" s="14" t="s">
        <v>22</v>
      </c>
      <c r="E116" s="14">
        <v>1100</v>
      </c>
      <c r="F116" s="91">
        <f t="shared" si="6"/>
        <v>1210</v>
      </c>
      <c r="G116" s="150">
        <f>G115+100</f>
        <v>28100</v>
      </c>
      <c r="H116" s="151">
        <f t="shared" si="10"/>
        <v>30910000</v>
      </c>
      <c r="I116" s="152">
        <f t="shared" si="7"/>
        <v>34619200</v>
      </c>
      <c r="J116" s="153">
        <f t="shared" si="8"/>
        <v>86500</v>
      </c>
      <c r="K116" s="152">
        <f t="shared" si="9"/>
        <v>3630000</v>
      </c>
      <c r="L116" s="4" t="s">
        <v>38</v>
      </c>
      <c r="P116" s="2"/>
    </row>
    <row r="117" spans="1:16" ht="16.5" x14ac:dyDescent="0.3">
      <c r="A117" s="90">
        <v>116</v>
      </c>
      <c r="B117" s="18">
        <v>1902</v>
      </c>
      <c r="C117" s="13">
        <v>19</v>
      </c>
      <c r="D117" s="14" t="s">
        <v>20</v>
      </c>
      <c r="E117" s="14">
        <v>765</v>
      </c>
      <c r="F117" s="91">
        <f t="shared" si="6"/>
        <v>841.50000000000011</v>
      </c>
      <c r="G117" s="150">
        <f>G116</f>
        <v>28100</v>
      </c>
      <c r="H117" s="151">
        <f t="shared" si="10"/>
        <v>21496500</v>
      </c>
      <c r="I117" s="152">
        <f t="shared" si="7"/>
        <v>24076080</v>
      </c>
      <c r="J117" s="153">
        <f t="shared" si="8"/>
        <v>60000</v>
      </c>
      <c r="K117" s="152">
        <f t="shared" si="9"/>
        <v>2524500.0000000005</v>
      </c>
      <c r="L117" s="4" t="s">
        <v>38</v>
      </c>
      <c r="N117" s="92">
        <f>I118/E118</f>
        <v>31472</v>
      </c>
      <c r="P117" s="2"/>
    </row>
    <row r="118" spans="1:16" ht="16.5" x14ac:dyDescent="0.3">
      <c r="A118" s="90">
        <v>117</v>
      </c>
      <c r="B118" s="18">
        <v>1903</v>
      </c>
      <c r="C118" s="13">
        <v>19</v>
      </c>
      <c r="D118" s="14" t="s">
        <v>20</v>
      </c>
      <c r="E118" s="14">
        <v>741</v>
      </c>
      <c r="F118" s="91">
        <f t="shared" si="6"/>
        <v>815.1</v>
      </c>
      <c r="G118" s="150">
        <f>G117</f>
        <v>28100</v>
      </c>
      <c r="H118" s="151">
        <f t="shared" si="10"/>
        <v>20822100</v>
      </c>
      <c r="I118" s="152">
        <f t="shared" si="7"/>
        <v>23320752</v>
      </c>
      <c r="J118" s="153">
        <f t="shared" si="8"/>
        <v>58500</v>
      </c>
      <c r="K118" s="152">
        <f t="shared" si="9"/>
        <v>2445300</v>
      </c>
      <c r="L118" s="4" t="s">
        <v>38</v>
      </c>
      <c r="P118" s="2"/>
    </row>
    <row r="119" spans="1:16" ht="16.5" x14ac:dyDescent="0.3">
      <c r="A119" s="90">
        <v>118</v>
      </c>
      <c r="B119" s="18">
        <v>1904</v>
      </c>
      <c r="C119" s="13">
        <v>19</v>
      </c>
      <c r="D119" s="126" t="s">
        <v>20</v>
      </c>
      <c r="E119" s="14">
        <v>743</v>
      </c>
      <c r="F119" s="91">
        <f t="shared" si="6"/>
        <v>817.30000000000007</v>
      </c>
      <c r="G119" s="150">
        <f>G118</f>
        <v>28100</v>
      </c>
      <c r="H119" s="151">
        <f t="shared" si="10"/>
        <v>20878300</v>
      </c>
      <c r="I119" s="152">
        <f t="shared" si="7"/>
        <v>23383696</v>
      </c>
      <c r="J119" s="153">
        <f t="shared" si="8"/>
        <v>58500</v>
      </c>
      <c r="K119" s="152">
        <f t="shared" si="9"/>
        <v>2451900</v>
      </c>
      <c r="L119" s="4" t="s">
        <v>38</v>
      </c>
      <c r="P119" s="2"/>
    </row>
    <row r="120" spans="1:16" ht="16.5" x14ac:dyDescent="0.3">
      <c r="A120" s="90">
        <v>119</v>
      </c>
      <c r="B120" s="18">
        <v>1905</v>
      </c>
      <c r="C120" s="13">
        <v>19</v>
      </c>
      <c r="D120" s="14" t="s">
        <v>22</v>
      </c>
      <c r="E120" s="14">
        <v>1100</v>
      </c>
      <c r="F120" s="91">
        <f t="shared" si="6"/>
        <v>1210</v>
      </c>
      <c r="G120" s="150">
        <f>G119</f>
        <v>28100</v>
      </c>
      <c r="H120" s="151">
        <f t="shared" si="10"/>
        <v>30910000</v>
      </c>
      <c r="I120" s="152">
        <f t="shared" si="7"/>
        <v>34619200</v>
      </c>
      <c r="J120" s="153">
        <f t="shared" si="8"/>
        <v>86500</v>
      </c>
      <c r="K120" s="152">
        <f t="shared" si="9"/>
        <v>3630000</v>
      </c>
      <c r="L120" s="4" t="s">
        <v>38</v>
      </c>
      <c r="P120" s="2"/>
    </row>
    <row r="121" spans="1:16" ht="16.5" x14ac:dyDescent="0.3">
      <c r="A121" s="90">
        <v>120</v>
      </c>
      <c r="B121" s="18">
        <v>2001</v>
      </c>
      <c r="C121" s="13">
        <v>20</v>
      </c>
      <c r="D121" s="14" t="s">
        <v>22</v>
      </c>
      <c r="E121" s="14">
        <v>1100</v>
      </c>
      <c r="F121" s="91">
        <f t="shared" si="6"/>
        <v>1210</v>
      </c>
      <c r="G121" s="150">
        <f>G120+100</f>
        <v>28200</v>
      </c>
      <c r="H121" s="151">
        <f t="shared" si="10"/>
        <v>31020000</v>
      </c>
      <c r="I121" s="152">
        <f t="shared" si="7"/>
        <v>34742400</v>
      </c>
      <c r="J121" s="153">
        <f t="shared" si="8"/>
        <v>87000</v>
      </c>
      <c r="K121" s="152">
        <f t="shared" si="9"/>
        <v>3630000</v>
      </c>
      <c r="L121" s="4" t="s">
        <v>38</v>
      </c>
      <c r="P121" s="2"/>
    </row>
    <row r="122" spans="1:16" ht="16.5" x14ac:dyDescent="0.3">
      <c r="A122" s="90">
        <v>121</v>
      </c>
      <c r="B122" s="18">
        <v>2002</v>
      </c>
      <c r="C122" s="13">
        <v>20</v>
      </c>
      <c r="D122" s="14" t="s">
        <v>20</v>
      </c>
      <c r="E122" s="14">
        <v>765</v>
      </c>
      <c r="F122" s="91">
        <f t="shared" si="6"/>
        <v>841.50000000000011</v>
      </c>
      <c r="G122" s="150">
        <f>G121</f>
        <v>28200</v>
      </c>
      <c r="H122" s="151">
        <f t="shared" si="10"/>
        <v>21573000</v>
      </c>
      <c r="I122" s="152">
        <f t="shared" si="7"/>
        <v>24161760</v>
      </c>
      <c r="J122" s="153">
        <f t="shared" si="8"/>
        <v>60500</v>
      </c>
      <c r="K122" s="152">
        <f t="shared" si="9"/>
        <v>2524500.0000000005</v>
      </c>
      <c r="L122" s="4" t="s">
        <v>38</v>
      </c>
      <c r="P122" s="2"/>
    </row>
    <row r="123" spans="1:16" ht="16.5" x14ac:dyDescent="0.3">
      <c r="A123" s="90">
        <v>122</v>
      </c>
      <c r="B123" s="18">
        <v>2003</v>
      </c>
      <c r="C123" s="13">
        <v>20</v>
      </c>
      <c r="D123" s="14" t="s">
        <v>20</v>
      </c>
      <c r="E123" s="14">
        <v>741</v>
      </c>
      <c r="F123" s="91">
        <f t="shared" si="6"/>
        <v>815.1</v>
      </c>
      <c r="G123" s="150">
        <f>G122</f>
        <v>28200</v>
      </c>
      <c r="H123" s="151">
        <f t="shared" si="10"/>
        <v>20896200</v>
      </c>
      <c r="I123" s="152">
        <f t="shared" si="7"/>
        <v>23403744</v>
      </c>
      <c r="J123" s="153">
        <f t="shared" si="8"/>
        <v>58500</v>
      </c>
      <c r="K123" s="152">
        <f t="shared" si="9"/>
        <v>2445300</v>
      </c>
      <c r="L123" s="4" t="s">
        <v>38</v>
      </c>
      <c r="P123" s="2"/>
    </row>
    <row r="124" spans="1:16" s="49" customFormat="1" ht="16.5" x14ac:dyDescent="0.2">
      <c r="A124" s="128" t="s">
        <v>3</v>
      </c>
      <c r="B124" s="129"/>
      <c r="C124" s="129"/>
      <c r="D124" s="130"/>
      <c r="E124" s="99">
        <f t="shared" ref="E124:F124" si="11">SUM(E2:E123)</f>
        <v>71108</v>
      </c>
      <c r="F124" s="98">
        <f t="shared" si="11"/>
        <v>78218.8</v>
      </c>
      <c r="G124" s="150"/>
      <c r="H124" s="155">
        <f>SUM(H2:H123)</f>
        <v>669657100</v>
      </c>
      <c r="I124" s="156">
        <f>SUM(I2:I123)</f>
        <v>750015952</v>
      </c>
      <c r="J124" s="157"/>
      <c r="K124" s="155">
        <f>SUM(K2:K123)</f>
        <v>234656400</v>
      </c>
    </row>
    <row r="125" spans="1:16" x14ac:dyDescent="0.25">
      <c r="G125" s="137"/>
    </row>
    <row r="126" spans="1:16" x14ac:dyDescent="0.25">
      <c r="G126" s="137"/>
    </row>
    <row r="127" spans="1:16" x14ac:dyDescent="0.25">
      <c r="G127" s="137"/>
    </row>
    <row r="129" spans="12:12" x14ac:dyDescent="0.25">
      <c r="L129">
        <f>F124*2600</f>
        <v>203368880</v>
      </c>
    </row>
  </sheetData>
  <mergeCells count="1">
    <mergeCell ref="A124:D12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C10-600A-462A-88ED-0A3174FC1EC0}">
  <dimension ref="A1:T34"/>
  <sheetViews>
    <sheetView topLeftCell="A19" zoomScale="130" zoomScaleNormal="130" workbookViewId="0">
      <selection activeCell="K28" sqref="K28"/>
    </sheetView>
  </sheetViews>
  <sheetFormatPr defaultRowHeight="15" x14ac:dyDescent="0.25"/>
  <cols>
    <col min="1" max="1" width="4" style="57" customWidth="1"/>
    <col min="2" max="2" width="6.140625" style="56" customWidth="1"/>
    <col min="3" max="3" width="5.5703125" style="56" customWidth="1"/>
    <col min="4" max="4" width="7.7109375" style="35" customWidth="1"/>
    <col min="5" max="5" width="7.7109375" style="137" customWidth="1"/>
    <col min="6" max="6" width="6.42578125" style="138" customWidth="1"/>
    <col min="7" max="7" width="7.140625" style="158" customWidth="1"/>
    <col min="8" max="8" width="13.28515625" style="158" customWidth="1"/>
    <col min="9" max="9" width="14.5703125" style="158" customWidth="1"/>
    <col min="10" max="10" width="8.85546875" style="159" customWidth="1"/>
    <col min="11" max="11" width="14.140625" style="158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0" ht="62.25" customHeight="1" x14ac:dyDescent="0.25">
      <c r="A1" s="15" t="s">
        <v>1</v>
      </c>
      <c r="B1" s="15" t="s">
        <v>0</v>
      </c>
      <c r="C1" s="16" t="s">
        <v>2</v>
      </c>
      <c r="D1" s="16" t="s">
        <v>13</v>
      </c>
      <c r="E1" s="135" t="s">
        <v>64</v>
      </c>
      <c r="F1" s="136" t="s">
        <v>11</v>
      </c>
      <c r="G1" s="146" t="s">
        <v>69</v>
      </c>
      <c r="H1" s="136" t="s">
        <v>70</v>
      </c>
      <c r="I1" s="147" t="s">
        <v>71</v>
      </c>
      <c r="J1" s="148" t="s">
        <v>72</v>
      </c>
      <c r="K1" s="149" t="s">
        <v>73</v>
      </c>
      <c r="L1" s="5" t="s">
        <v>61</v>
      </c>
    </row>
    <row r="2" spans="1:20" ht="16.5" x14ac:dyDescent="0.3">
      <c r="A2" s="90">
        <v>1</v>
      </c>
      <c r="B2" s="17">
        <v>803</v>
      </c>
      <c r="C2" s="17">
        <v>8</v>
      </c>
      <c r="D2" s="14" t="s">
        <v>20</v>
      </c>
      <c r="E2" s="14">
        <v>741</v>
      </c>
      <c r="F2" s="91">
        <f t="shared" ref="F2:F5" si="0">E2*1.1</f>
        <v>815.1</v>
      </c>
      <c r="G2" s="150">
        <v>27100</v>
      </c>
      <c r="H2" s="151">
        <f t="shared" ref="H2:H5" si="1">E2*G2</f>
        <v>20081100</v>
      </c>
      <c r="I2" s="152">
        <f>ROUND(H2*1.12,0)</f>
        <v>22490832</v>
      </c>
      <c r="J2" s="153">
        <f t="shared" ref="J2:J5" si="2">MROUND((I2*0.03/12),500)</f>
        <v>56000</v>
      </c>
      <c r="K2" s="152">
        <f>F2*3000</f>
        <v>2445300</v>
      </c>
      <c r="L2" s="4" t="s">
        <v>38</v>
      </c>
      <c r="P2" s="2"/>
    </row>
    <row r="3" spans="1:20" s="12" customFormat="1" ht="16.5" x14ac:dyDescent="0.3">
      <c r="A3" s="90">
        <v>2</v>
      </c>
      <c r="B3" s="17">
        <v>903</v>
      </c>
      <c r="C3" s="17">
        <v>9</v>
      </c>
      <c r="D3" s="126" t="s">
        <v>20</v>
      </c>
      <c r="E3" s="14">
        <v>741</v>
      </c>
      <c r="F3" s="91">
        <f t="shared" si="0"/>
        <v>815.1</v>
      </c>
      <c r="G3" s="154">
        <v>27200</v>
      </c>
      <c r="H3" s="151">
        <f t="shared" si="1"/>
        <v>20155200</v>
      </c>
      <c r="I3" s="152">
        <f t="shared" ref="I3:I28" si="3">ROUND(H3*1.12,0)</f>
        <v>22573824</v>
      </c>
      <c r="J3" s="153">
        <f t="shared" si="2"/>
        <v>56500</v>
      </c>
      <c r="K3" s="152">
        <f t="shared" ref="K3:K28" si="4">F3*3000</f>
        <v>2445300</v>
      </c>
      <c r="L3" s="4" t="s">
        <v>38</v>
      </c>
      <c r="P3" s="55"/>
      <c r="S3" s="43"/>
      <c r="T3" s="43"/>
    </row>
    <row r="4" spans="1:20" ht="16.5" x14ac:dyDescent="0.3">
      <c r="A4" s="90">
        <v>3</v>
      </c>
      <c r="B4" s="18">
        <v>1003</v>
      </c>
      <c r="C4" s="13">
        <v>10</v>
      </c>
      <c r="D4" s="126" t="s">
        <v>20</v>
      </c>
      <c r="E4" s="14">
        <v>741</v>
      </c>
      <c r="F4" s="91">
        <f t="shared" si="0"/>
        <v>815.1</v>
      </c>
      <c r="G4" s="154">
        <v>27300</v>
      </c>
      <c r="H4" s="151">
        <f t="shared" si="1"/>
        <v>20229300</v>
      </c>
      <c r="I4" s="152">
        <f t="shared" si="3"/>
        <v>22656816</v>
      </c>
      <c r="J4" s="153">
        <f t="shared" si="2"/>
        <v>56500</v>
      </c>
      <c r="K4" s="152">
        <f t="shared" si="4"/>
        <v>2445300</v>
      </c>
      <c r="L4" s="4" t="s">
        <v>38</v>
      </c>
      <c r="P4" s="2"/>
    </row>
    <row r="5" spans="1:20" ht="16.5" x14ac:dyDescent="0.3">
      <c r="A5" s="90">
        <v>4</v>
      </c>
      <c r="B5" s="18">
        <v>1103</v>
      </c>
      <c r="C5" s="13">
        <v>11</v>
      </c>
      <c r="D5" s="127" t="s">
        <v>20</v>
      </c>
      <c r="E5" s="14">
        <v>741</v>
      </c>
      <c r="F5" s="91">
        <f t="shared" si="0"/>
        <v>815.1</v>
      </c>
      <c r="G5" s="154">
        <v>27400</v>
      </c>
      <c r="H5" s="151">
        <f t="shared" si="1"/>
        <v>20303400</v>
      </c>
      <c r="I5" s="152">
        <f t="shared" si="3"/>
        <v>22739808</v>
      </c>
      <c r="J5" s="153">
        <f t="shared" si="2"/>
        <v>57000</v>
      </c>
      <c r="K5" s="152">
        <f t="shared" si="4"/>
        <v>2445300</v>
      </c>
      <c r="L5" s="4" t="s">
        <v>38</v>
      </c>
      <c r="P5" s="2"/>
    </row>
    <row r="6" spans="1:20" ht="16.5" x14ac:dyDescent="0.3">
      <c r="A6" s="90">
        <v>5</v>
      </c>
      <c r="B6" s="18">
        <v>1401</v>
      </c>
      <c r="C6" s="13">
        <v>14</v>
      </c>
      <c r="D6" s="134" t="s">
        <v>22</v>
      </c>
      <c r="E6" s="14">
        <v>1370</v>
      </c>
      <c r="F6" s="91">
        <f t="shared" ref="F6:F28" si="5">E6*1.1</f>
        <v>1507.0000000000002</v>
      </c>
      <c r="G6" s="154">
        <v>27700</v>
      </c>
      <c r="H6" s="151">
        <f t="shared" ref="H6:H28" si="6">E6*G6</f>
        <v>37949000</v>
      </c>
      <c r="I6" s="152">
        <f t="shared" si="3"/>
        <v>42502880</v>
      </c>
      <c r="J6" s="153">
        <f t="shared" ref="J6:J28" si="7">MROUND((I6*0.03/12),500)</f>
        <v>106500</v>
      </c>
      <c r="K6" s="152">
        <f t="shared" si="4"/>
        <v>4521000.0000000009</v>
      </c>
      <c r="L6" s="4" t="s">
        <v>38</v>
      </c>
      <c r="P6" s="2"/>
    </row>
    <row r="7" spans="1:20" ht="16.5" x14ac:dyDescent="0.3">
      <c r="A7" s="90">
        <v>6</v>
      </c>
      <c r="B7" s="18">
        <v>1601</v>
      </c>
      <c r="C7" s="13">
        <v>16</v>
      </c>
      <c r="D7" s="14" t="s">
        <v>22</v>
      </c>
      <c r="E7" s="14">
        <v>1100</v>
      </c>
      <c r="F7" s="91">
        <f t="shared" si="5"/>
        <v>1210</v>
      </c>
      <c r="G7" s="154">
        <v>27900</v>
      </c>
      <c r="H7" s="151">
        <f t="shared" si="6"/>
        <v>30690000</v>
      </c>
      <c r="I7" s="152">
        <f t="shared" si="3"/>
        <v>34372800</v>
      </c>
      <c r="J7" s="153">
        <f t="shared" si="7"/>
        <v>86000</v>
      </c>
      <c r="K7" s="152">
        <f t="shared" si="4"/>
        <v>3630000</v>
      </c>
      <c r="L7" s="4" t="s">
        <v>38</v>
      </c>
      <c r="P7" s="2"/>
    </row>
    <row r="8" spans="1:20" ht="16.5" x14ac:dyDescent="0.3">
      <c r="A8" s="90">
        <v>7</v>
      </c>
      <c r="B8" s="18">
        <v>1603</v>
      </c>
      <c r="C8" s="13">
        <v>16</v>
      </c>
      <c r="D8" s="14" t="s">
        <v>20</v>
      </c>
      <c r="E8" s="14">
        <v>741</v>
      </c>
      <c r="F8" s="91">
        <f t="shared" si="5"/>
        <v>815.1</v>
      </c>
      <c r="G8" s="154">
        <v>27900</v>
      </c>
      <c r="H8" s="151">
        <f t="shared" si="6"/>
        <v>20673900</v>
      </c>
      <c r="I8" s="152">
        <f t="shared" si="3"/>
        <v>23154768</v>
      </c>
      <c r="J8" s="153">
        <f t="shared" si="7"/>
        <v>58000</v>
      </c>
      <c r="K8" s="152">
        <f t="shared" si="4"/>
        <v>2445300</v>
      </c>
      <c r="L8" s="4" t="s">
        <v>38</v>
      </c>
      <c r="P8" s="2"/>
    </row>
    <row r="9" spans="1:20" ht="16.5" x14ac:dyDescent="0.3">
      <c r="A9" s="90">
        <v>8</v>
      </c>
      <c r="B9" s="18">
        <v>1604</v>
      </c>
      <c r="C9" s="13">
        <v>16</v>
      </c>
      <c r="D9" s="126" t="s">
        <v>20</v>
      </c>
      <c r="E9" s="14">
        <v>743</v>
      </c>
      <c r="F9" s="91">
        <f t="shared" si="5"/>
        <v>817.30000000000007</v>
      </c>
      <c r="G9" s="154">
        <v>27900</v>
      </c>
      <c r="H9" s="151">
        <f t="shared" si="6"/>
        <v>20729700</v>
      </c>
      <c r="I9" s="152">
        <f t="shared" si="3"/>
        <v>23217264</v>
      </c>
      <c r="J9" s="153">
        <f t="shared" si="7"/>
        <v>58000</v>
      </c>
      <c r="K9" s="152">
        <f t="shared" si="4"/>
        <v>2451900</v>
      </c>
      <c r="L9" s="4" t="s">
        <v>38</v>
      </c>
      <c r="P9" s="2"/>
    </row>
    <row r="10" spans="1:20" ht="16.5" x14ac:dyDescent="0.3">
      <c r="A10" s="90">
        <v>9</v>
      </c>
      <c r="B10" s="18">
        <v>1605</v>
      </c>
      <c r="C10" s="13">
        <v>16</v>
      </c>
      <c r="D10" s="14" t="s">
        <v>22</v>
      </c>
      <c r="E10" s="14">
        <v>1100</v>
      </c>
      <c r="F10" s="91">
        <f t="shared" si="5"/>
        <v>1210</v>
      </c>
      <c r="G10" s="154">
        <v>27900</v>
      </c>
      <c r="H10" s="151">
        <f t="shared" si="6"/>
        <v>30690000</v>
      </c>
      <c r="I10" s="152">
        <f t="shared" si="3"/>
        <v>34372800</v>
      </c>
      <c r="J10" s="153">
        <f t="shared" si="7"/>
        <v>86000</v>
      </c>
      <c r="K10" s="152">
        <f t="shared" si="4"/>
        <v>3630000</v>
      </c>
      <c r="L10" s="4" t="s">
        <v>38</v>
      </c>
      <c r="P10" s="2"/>
    </row>
    <row r="11" spans="1:20" ht="16.5" x14ac:dyDescent="0.3">
      <c r="A11" s="90">
        <v>10</v>
      </c>
      <c r="B11" s="18">
        <v>1701</v>
      </c>
      <c r="C11" s="13">
        <v>17</v>
      </c>
      <c r="D11" s="14" t="s">
        <v>22</v>
      </c>
      <c r="E11" s="14">
        <v>1100</v>
      </c>
      <c r="F11" s="91">
        <f t="shared" si="5"/>
        <v>1210</v>
      </c>
      <c r="G11" s="154">
        <v>27900</v>
      </c>
      <c r="H11" s="151">
        <f t="shared" si="6"/>
        <v>30690000</v>
      </c>
      <c r="I11" s="152">
        <f t="shared" si="3"/>
        <v>34372800</v>
      </c>
      <c r="J11" s="153">
        <f t="shared" si="7"/>
        <v>86000</v>
      </c>
      <c r="K11" s="152">
        <f t="shared" si="4"/>
        <v>3630000</v>
      </c>
      <c r="L11" s="4" t="s">
        <v>38</v>
      </c>
      <c r="P11" s="2"/>
    </row>
    <row r="12" spans="1:20" ht="16.5" x14ac:dyDescent="0.3">
      <c r="A12" s="90">
        <v>11</v>
      </c>
      <c r="B12" s="18">
        <v>1702</v>
      </c>
      <c r="C12" s="13">
        <v>17</v>
      </c>
      <c r="D12" s="14" t="s">
        <v>20</v>
      </c>
      <c r="E12" s="14">
        <v>782</v>
      </c>
      <c r="F12" s="91">
        <f t="shared" si="5"/>
        <v>860.2</v>
      </c>
      <c r="G12" s="154">
        <v>27900</v>
      </c>
      <c r="H12" s="151">
        <f t="shared" si="6"/>
        <v>21817800</v>
      </c>
      <c r="I12" s="152">
        <f t="shared" si="3"/>
        <v>24435936</v>
      </c>
      <c r="J12" s="153">
        <f t="shared" si="7"/>
        <v>61000</v>
      </c>
      <c r="K12" s="152">
        <f t="shared" si="4"/>
        <v>2580600</v>
      </c>
      <c r="L12" s="4" t="s">
        <v>38</v>
      </c>
      <c r="P12" s="2"/>
    </row>
    <row r="13" spans="1:20" ht="16.5" x14ac:dyDescent="0.3">
      <c r="A13" s="90">
        <v>12</v>
      </c>
      <c r="B13" s="18">
        <v>1703</v>
      </c>
      <c r="C13" s="13">
        <v>17</v>
      </c>
      <c r="D13" s="14" t="s">
        <v>20</v>
      </c>
      <c r="E13" s="14">
        <v>741</v>
      </c>
      <c r="F13" s="91">
        <f t="shared" si="5"/>
        <v>815.1</v>
      </c>
      <c r="G13" s="154">
        <v>27900</v>
      </c>
      <c r="H13" s="151">
        <f t="shared" si="6"/>
        <v>20673900</v>
      </c>
      <c r="I13" s="152">
        <f t="shared" si="3"/>
        <v>23154768</v>
      </c>
      <c r="J13" s="153">
        <f t="shared" si="7"/>
        <v>58000</v>
      </c>
      <c r="K13" s="152">
        <f t="shared" si="4"/>
        <v>2445300</v>
      </c>
      <c r="L13" s="4" t="s">
        <v>38</v>
      </c>
      <c r="P13" s="2"/>
    </row>
    <row r="14" spans="1:20" ht="16.5" x14ac:dyDescent="0.3">
      <c r="A14" s="90">
        <v>13</v>
      </c>
      <c r="B14" s="18">
        <v>1704</v>
      </c>
      <c r="C14" s="13">
        <v>17</v>
      </c>
      <c r="D14" s="126" t="s">
        <v>20</v>
      </c>
      <c r="E14" s="14">
        <v>743</v>
      </c>
      <c r="F14" s="91">
        <f t="shared" si="5"/>
        <v>817.30000000000007</v>
      </c>
      <c r="G14" s="154">
        <v>27900</v>
      </c>
      <c r="H14" s="151">
        <f t="shared" si="6"/>
        <v>20729700</v>
      </c>
      <c r="I14" s="152">
        <f t="shared" si="3"/>
        <v>23217264</v>
      </c>
      <c r="J14" s="153">
        <f t="shared" si="7"/>
        <v>58000</v>
      </c>
      <c r="K14" s="152">
        <f t="shared" si="4"/>
        <v>2451900</v>
      </c>
      <c r="L14" s="4" t="s">
        <v>38</v>
      </c>
      <c r="P14" s="2"/>
    </row>
    <row r="15" spans="1:20" ht="16.5" x14ac:dyDescent="0.3">
      <c r="A15" s="90">
        <v>14</v>
      </c>
      <c r="B15" s="18">
        <v>1705</v>
      </c>
      <c r="C15" s="13">
        <v>17</v>
      </c>
      <c r="D15" s="14" t="s">
        <v>22</v>
      </c>
      <c r="E15" s="14">
        <v>1100</v>
      </c>
      <c r="F15" s="91">
        <f t="shared" si="5"/>
        <v>1210</v>
      </c>
      <c r="G15" s="154">
        <v>27900</v>
      </c>
      <c r="H15" s="151">
        <f t="shared" si="6"/>
        <v>30690000</v>
      </c>
      <c r="I15" s="152">
        <f t="shared" si="3"/>
        <v>34372800</v>
      </c>
      <c r="J15" s="153">
        <f t="shared" si="7"/>
        <v>86000</v>
      </c>
      <c r="K15" s="152">
        <f t="shared" si="4"/>
        <v>3630000</v>
      </c>
      <c r="L15" s="4" t="s">
        <v>38</v>
      </c>
      <c r="P15" s="2"/>
    </row>
    <row r="16" spans="1:20" ht="16.5" x14ac:dyDescent="0.3">
      <c r="A16" s="90">
        <v>15</v>
      </c>
      <c r="B16" s="18">
        <v>1801</v>
      </c>
      <c r="C16" s="13">
        <v>18</v>
      </c>
      <c r="D16" s="14" t="s">
        <v>22</v>
      </c>
      <c r="E16" s="14">
        <v>1100</v>
      </c>
      <c r="F16" s="91">
        <f t="shared" si="5"/>
        <v>1210</v>
      </c>
      <c r="G16" s="154">
        <v>28000</v>
      </c>
      <c r="H16" s="151">
        <f t="shared" si="6"/>
        <v>30800000</v>
      </c>
      <c r="I16" s="152">
        <f t="shared" si="3"/>
        <v>34496000</v>
      </c>
      <c r="J16" s="153">
        <f t="shared" si="7"/>
        <v>86000</v>
      </c>
      <c r="K16" s="152">
        <f t="shared" si="4"/>
        <v>3630000</v>
      </c>
      <c r="L16" s="4" t="s">
        <v>38</v>
      </c>
      <c r="P16" s="2"/>
    </row>
    <row r="17" spans="1:16" ht="16.5" x14ac:dyDescent="0.3">
      <c r="A17" s="90">
        <v>16</v>
      </c>
      <c r="B17" s="18">
        <v>1802</v>
      </c>
      <c r="C17" s="13">
        <v>18</v>
      </c>
      <c r="D17" s="14" t="s">
        <v>20</v>
      </c>
      <c r="E17" s="14">
        <v>782</v>
      </c>
      <c r="F17" s="91">
        <f t="shared" si="5"/>
        <v>860.2</v>
      </c>
      <c r="G17" s="154">
        <v>28000</v>
      </c>
      <c r="H17" s="151">
        <f t="shared" si="6"/>
        <v>21896000</v>
      </c>
      <c r="I17" s="152">
        <f t="shared" si="3"/>
        <v>24523520</v>
      </c>
      <c r="J17" s="153">
        <f t="shared" si="7"/>
        <v>61500</v>
      </c>
      <c r="K17" s="152">
        <f t="shared" si="4"/>
        <v>2580600</v>
      </c>
      <c r="L17" s="4" t="s">
        <v>38</v>
      </c>
      <c r="P17" s="2"/>
    </row>
    <row r="18" spans="1:16" ht="16.5" x14ac:dyDescent="0.3">
      <c r="A18" s="90">
        <v>17</v>
      </c>
      <c r="B18" s="18">
        <v>1803</v>
      </c>
      <c r="C18" s="13">
        <v>18</v>
      </c>
      <c r="D18" s="14" t="s">
        <v>20</v>
      </c>
      <c r="E18" s="14">
        <v>741</v>
      </c>
      <c r="F18" s="91">
        <f t="shared" si="5"/>
        <v>815.1</v>
      </c>
      <c r="G18" s="154">
        <v>28000</v>
      </c>
      <c r="H18" s="151">
        <f t="shared" si="6"/>
        <v>20748000</v>
      </c>
      <c r="I18" s="152">
        <f t="shared" si="3"/>
        <v>23237760</v>
      </c>
      <c r="J18" s="153">
        <f t="shared" si="7"/>
        <v>58000</v>
      </c>
      <c r="K18" s="152">
        <f t="shared" si="4"/>
        <v>2445300</v>
      </c>
      <c r="L18" s="4" t="s">
        <v>38</v>
      </c>
      <c r="P18" s="2"/>
    </row>
    <row r="19" spans="1:16" ht="16.5" x14ac:dyDescent="0.3">
      <c r="A19" s="90">
        <v>18</v>
      </c>
      <c r="B19" s="18">
        <v>1804</v>
      </c>
      <c r="C19" s="13">
        <v>18</v>
      </c>
      <c r="D19" s="126" t="s">
        <v>20</v>
      </c>
      <c r="E19" s="14">
        <v>743</v>
      </c>
      <c r="F19" s="91">
        <f t="shared" si="5"/>
        <v>817.30000000000007</v>
      </c>
      <c r="G19" s="154">
        <v>28000</v>
      </c>
      <c r="H19" s="151">
        <f t="shared" si="6"/>
        <v>20804000</v>
      </c>
      <c r="I19" s="152">
        <f t="shared" si="3"/>
        <v>23300480</v>
      </c>
      <c r="J19" s="153">
        <f t="shared" si="7"/>
        <v>58500</v>
      </c>
      <c r="K19" s="152">
        <f t="shared" si="4"/>
        <v>2451900</v>
      </c>
      <c r="L19" s="4" t="s">
        <v>38</v>
      </c>
      <c r="P19" s="2"/>
    </row>
    <row r="20" spans="1:16" ht="16.5" x14ac:dyDescent="0.3">
      <c r="A20" s="90">
        <v>19</v>
      </c>
      <c r="B20" s="18">
        <v>1805</v>
      </c>
      <c r="C20" s="13">
        <v>18</v>
      </c>
      <c r="D20" s="14" t="s">
        <v>22</v>
      </c>
      <c r="E20" s="14">
        <v>1100</v>
      </c>
      <c r="F20" s="91">
        <f t="shared" si="5"/>
        <v>1210</v>
      </c>
      <c r="G20" s="154">
        <v>28000</v>
      </c>
      <c r="H20" s="151">
        <f t="shared" si="6"/>
        <v>30800000</v>
      </c>
      <c r="I20" s="152">
        <f t="shared" si="3"/>
        <v>34496000</v>
      </c>
      <c r="J20" s="153">
        <f t="shared" si="7"/>
        <v>86000</v>
      </c>
      <c r="K20" s="152">
        <f t="shared" si="4"/>
        <v>3630000</v>
      </c>
      <c r="L20" s="4" t="s">
        <v>38</v>
      </c>
      <c r="P20" s="2"/>
    </row>
    <row r="21" spans="1:16" ht="16.5" x14ac:dyDescent="0.3">
      <c r="A21" s="90">
        <v>20</v>
      </c>
      <c r="B21" s="18">
        <v>1901</v>
      </c>
      <c r="C21" s="13">
        <v>19</v>
      </c>
      <c r="D21" s="14" t="s">
        <v>22</v>
      </c>
      <c r="E21" s="14">
        <v>1100</v>
      </c>
      <c r="F21" s="91">
        <f t="shared" si="5"/>
        <v>1210</v>
      </c>
      <c r="G21" s="154">
        <v>28100</v>
      </c>
      <c r="H21" s="151">
        <f t="shared" si="6"/>
        <v>30910000</v>
      </c>
      <c r="I21" s="152">
        <f t="shared" si="3"/>
        <v>34619200</v>
      </c>
      <c r="J21" s="153">
        <f t="shared" si="7"/>
        <v>86500</v>
      </c>
      <c r="K21" s="152">
        <f t="shared" si="4"/>
        <v>3630000</v>
      </c>
      <c r="L21" s="4" t="s">
        <v>38</v>
      </c>
      <c r="P21" s="2"/>
    </row>
    <row r="22" spans="1:16" ht="16.5" x14ac:dyDescent="0.3">
      <c r="A22" s="90">
        <v>21</v>
      </c>
      <c r="B22" s="18">
        <v>1902</v>
      </c>
      <c r="C22" s="13">
        <v>19</v>
      </c>
      <c r="D22" s="14" t="s">
        <v>20</v>
      </c>
      <c r="E22" s="14">
        <v>765</v>
      </c>
      <c r="F22" s="91">
        <f t="shared" si="5"/>
        <v>841.50000000000011</v>
      </c>
      <c r="G22" s="154">
        <v>28100</v>
      </c>
      <c r="H22" s="151">
        <f t="shared" si="6"/>
        <v>21496500</v>
      </c>
      <c r="I22" s="152">
        <f t="shared" si="3"/>
        <v>24076080</v>
      </c>
      <c r="J22" s="153">
        <f t="shared" si="7"/>
        <v>60000</v>
      </c>
      <c r="K22" s="152">
        <f t="shared" si="4"/>
        <v>2524500.0000000005</v>
      </c>
      <c r="L22" s="4" t="s">
        <v>38</v>
      </c>
      <c r="P22" s="2"/>
    </row>
    <row r="23" spans="1:16" ht="16.5" x14ac:dyDescent="0.3">
      <c r="A23" s="90">
        <v>22</v>
      </c>
      <c r="B23" s="18">
        <v>1903</v>
      </c>
      <c r="C23" s="13">
        <v>19</v>
      </c>
      <c r="D23" s="14" t="s">
        <v>20</v>
      </c>
      <c r="E23" s="14">
        <v>741</v>
      </c>
      <c r="F23" s="91">
        <f t="shared" si="5"/>
        <v>815.1</v>
      </c>
      <c r="G23" s="154">
        <v>28100</v>
      </c>
      <c r="H23" s="151">
        <f t="shared" si="6"/>
        <v>20822100</v>
      </c>
      <c r="I23" s="152">
        <f t="shared" si="3"/>
        <v>23320752</v>
      </c>
      <c r="J23" s="153">
        <f t="shared" si="7"/>
        <v>58500</v>
      </c>
      <c r="K23" s="152">
        <f t="shared" si="4"/>
        <v>2445300</v>
      </c>
      <c r="L23" s="4" t="s">
        <v>38</v>
      </c>
      <c r="P23" s="2"/>
    </row>
    <row r="24" spans="1:16" ht="16.5" x14ac:dyDescent="0.3">
      <c r="A24" s="90">
        <v>23</v>
      </c>
      <c r="B24" s="18">
        <v>1904</v>
      </c>
      <c r="C24" s="13">
        <v>19</v>
      </c>
      <c r="D24" s="126" t="s">
        <v>20</v>
      </c>
      <c r="E24" s="14">
        <v>743</v>
      </c>
      <c r="F24" s="91">
        <f t="shared" si="5"/>
        <v>817.30000000000007</v>
      </c>
      <c r="G24" s="154">
        <v>28100</v>
      </c>
      <c r="H24" s="151">
        <f t="shared" si="6"/>
        <v>20878300</v>
      </c>
      <c r="I24" s="152">
        <f t="shared" si="3"/>
        <v>23383696</v>
      </c>
      <c r="J24" s="153">
        <f t="shared" si="7"/>
        <v>58500</v>
      </c>
      <c r="K24" s="152">
        <f t="shared" si="4"/>
        <v>2451900</v>
      </c>
      <c r="L24" s="4" t="s">
        <v>38</v>
      </c>
      <c r="P24" s="2"/>
    </row>
    <row r="25" spans="1:16" ht="16.5" x14ac:dyDescent="0.3">
      <c r="A25" s="90">
        <v>24</v>
      </c>
      <c r="B25" s="18">
        <v>1905</v>
      </c>
      <c r="C25" s="13">
        <v>19</v>
      </c>
      <c r="D25" s="14" t="s">
        <v>22</v>
      </c>
      <c r="E25" s="14">
        <v>1100</v>
      </c>
      <c r="F25" s="91">
        <f t="shared" si="5"/>
        <v>1210</v>
      </c>
      <c r="G25" s="154">
        <v>28100</v>
      </c>
      <c r="H25" s="151">
        <f t="shared" si="6"/>
        <v>30910000</v>
      </c>
      <c r="I25" s="152">
        <f t="shared" si="3"/>
        <v>34619200</v>
      </c>
      <c r="J25" s="153">
        <f t="shared" si="7"/>
        <v>86500</v>
      </c>
      <c r="K25" s="152">
        <f t="shared" si="4"/>
        <v>3630000</v>
      </c>
      <c r="L25" s="4" t="s">
        <v>38</v>
      </c>
      <c r="P25" s="2"/>
    </row>
    <row r="26" spans="1:16" ht="16.5" x14ac:dyDescent="0.3">
      <c r="A26" s="90">
        <v>25</v>
      </c>
      <c r="B26" s="18">
        <v>2001</v>
      </c>
      <c r="C26" s="13">
        <v>20</v>
      </c>
      <c r="D26" s="14" t="s">
        <v>22</v>
      </c>
      <c r="E26" s="14">
        <v>1100</v>
      </c>
      <c r="F26" s="91">
        <f t="shared" si="5"/>
        <v>1210</v>
      </c>
      <c r="G26" s="154">
        <v>28200</v>
      </c>
      <c r="H26" s="151">
        <f t="shared" si="6"/>
        <v>31020000</v>
      </c>
      <c r="I26" s="152">
        <f t="shared" si="3"/>
        <v>34742400</v>
      </c>
      <c r="J26" s="153">
        <f t="shared" si="7"/>
        <v>87000</v>
      </c>
      <c r="K26" s="152">
        <f t="shared" si="4"/>
        <v>3630000</v>
      </c>
      <c r="L26" s="4" t="s">
        <v>38</v>
      </c>
      <c r="P26" s="2"/>
    </row>
    <row r="27" spans="1:16" ht="16.5" x14ac:dyDescent="0.3">
      <c r="A27" s="90">
        <v>26</v>
      </c>
      <c r="B27" s="18">
        <v>2002</v>
      </c>
      <c r="C27" s="13">
        <v>20</v>
      </c>
      <c r="D27" s="14" t="s">
        <v>20</v>
      </c>
      <c r="E27" s="14">
        <v>765</v>
      </c>
      <c r="F27" s="91">
        <f t="shared" si="5"/>
        <v>841.50000000000011</v>
      </c>
      <c r="G27" s="154">
        <v>28200</v>
      </c>
      <c r="H27" s="151">
        <f t="shared" si="6"/>
        <v>21573000</v>
      </c>
      <c r="I27" s="152">
        <f t="shared" si="3"/>
        <v>24161760</v>
      </c>
      <c r="J27" s="153">
        <f t="shared" si="7"/>
        <v>60500</v>
      </c>
      <c r="K27" s="152">
        <f t="shared" si="4"/>
        <v>2524500.0000000005</v>
      </c>
      <c r="L27" s="4" t="s">
        <v>38</v>
      </c>
      <c r="P27" s="2"/>
    </row>
    <row r="28" spans="1:16" ht="16.5" x14ac:dyDescent="0.3">
      <c r="A28" s="90">
        <v>27</v>
      </c>
      <c r="B28" s="18">
        <v>2003</v>
      </c>
      <c r="C28" s="13">
        <v>20</v>
      </c>
      <c r="D28" s="14" t="s">
        <v>20</v>
      </c>
      <c r="E28" s="14">
        <v>741</v>
      </c>
      <c r="F28" s="91">
        <f t="shared" si="5"/>
        <v>815.1</v>
      </c>
      <c r="G28" s="154">
        <v>28200</v>
      </c>
      <c r="H28" s="151">
        <f t="shared" si="6"/>
        <v>20896200</v>
      </c>
      <c r="I28" s="152">
        <f t="shared" si="3"/>
        <v>23403744</v>
      </c>
      <c r="J28" s="153">
        <f t="shared" si="7"/>
        <v>58500</v>
      </c>
      <c r="K28" s="152">
        <f t="shared" si="4"/>
        <v>2445300</v>
      </c>
      <c r="L28" s="4" t="s">
        <v>38</v>
      </c>
      <c r="P28" s="2"/>
    </row>
    <row r="29" spans="1:16" s="49" customFormat="1" ht="16.5" x14ac:dyDescent="0.2">
      <c r="A29" s="128" t="s">
        <v>3</v>
      </c>
      <c r="B29" s="129"/>
      <c r="C29" s="129"/>
      <c r="D29" s="130"/>
      <c r="E29" s="99">
        <f>SUM(E2:E28)</f>
        <v>24005</v>
      </c>
      <c r="F29" s="98">
        <f>SUM(F2:F28)</f>
        <v>26405.499999999996</v>
      </c>
      <c r="G29" s="150"/>
      <c r="H29" s="155">
        <f t="shared" ref="H29:K29" si="8">SUM(H2:H28)</f>
        <v>669657100</v>
      </c>
      <c r="I29" s="156">
        <f t="shared" si="8"/>
        <v>750015952</v>
      </c>
      <c r="J29" s="157"/>
      <c r="K29" s="155">
        <f t="shared" si="8"/>
        <v>79216500</v>
      </c>
    </row>
    <row r="30" spans="1:16" x14ac:dyDescent="0.25">
      <c r="G30" s="137"/>
    </row>
    <row r="31" spans="1:16" x14ac:dyDescent="0.25">
      <c r="G31" s="137"/>
    </row>
    <row r="32" spans="1:16" x14ac:dyDescent="0.25">
      <c r="G32" s="137"/>
    </row>
    <row r="34" spans="12:12" x14ac:dyDescent="0.25">
      <c r="L34">
        <f>F29*2600</f>
        <v>68654299.999999985</v>
      </c>
    </row>
  </sheetData>
  <mergeCells count="1">
    <mergeCell ref="A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6A41-A253-44E1-8AC5-0D2CFC712594}">
  <dimension ref="A1:U43"/>
  <sheetViews>
    <sheetView topLeftCell="A16" zoomScale="130" zoomScaleNormal="130" workbookViewId="0">
      <selection activeCell="K37" sqref="K37"/>
    </sheetView>
  </sheetViews>
  <sheetFormatPr defaultRowHeight="15" x14ac:dyDescent="0.25"/>
  <cols>
    <col min="1" max="1" width="4" style="57" customWidth="1"/>
    <col min="2" max="2" width="6.140625" style="56" customWidth="1"/>
    <col min="3" max="3" width="5.5703125" style="56" customWidth="1"/>
    <col min="4" max="5" width="7.7109375" style="35" customWidth="1"/>
    <col min="6" max="6" width="6.42578125" style="68" customWidth="1"/>
    <col min="7" max="7" width="7.140625" style="124" customWidth="1"/>
    <col min="8" max="8" width="13.28515625" style="124" customWidth="1"/>
    <col min="9" max="9" width="14.5703125" style="124" customWidth="1"/>
    <col min="10" max="10" width="8.85546875" style="125" customWidth="1"/>
    <col min="11" max="11" width="14.140625" style="124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1" ht="62.25" customHeight="1" thickBot="1" x14ac:dyDescent="0.3">
      <c r="A1" s="15" t="s">
        <v>1</v>
      </c>
      <c r="B1" s="15" t="s">
        <v>0</v>
      </c>
      <c r="C1" s="16" t="s">
        <v>2</v>
      </c>
      <c r="D1" s="16" t="s">
        <v>13</v>
      </c>
      <c r="E1" s="110" t="s">
        <v>64</v>
      </c>
      <c r="F1" s="111" t="s">
        <v>11</v>
      </c>
      <c r="G1" s="112" t="s">
        <v>54</v>
      </c>
      <c r="H1" s="111" t="s">
        <v>55</v>
      </c>
      <c r="I1" s="113" t="s">
        <v>56</v>
      </c>
      <c r="J1" s="114" t="s">
        <v>57</v>
      </c>
      <c r="K1" s="115" t="s">
        <v>58</v>
      </c>
      <c r="L1" s="5" t="s">
        <v>61</v>
      </c>
    </row>
    <row r="2" spans="1:21" ht="17.25" thickBot="1" x14ac:dyDescent="0.35">
      <c r="A2" s="90">
        <v>1</v>
      </c>
      <c r="B2" s="18">
        <v>101</v>
      </c>
      <c r="C2" s="13">
        <v>1</v>
      </c>
      <c r="D2" s="14" t="s">
        <v>22</v>
      </c>
      <c r="E2" s="14">
        <v>1040</v>
      </c>
      <c r="F2" s="116">
        <f>E2*1.1</f>
        <v>1144</v>
      </c>
      <c r="G2" s="117">
        <v>26000</v>
      </c>
      <c r="H2" s="118">
        <v>0</v>
      </c>
      <c r="I2" s="119">
        <f>ROUND(H2*1.08,0)</f>
        <v>0</v>
      </c>
      <c r="J2" s="120">
        <f>MROUND((I2*0.03/12),500)</f>
        <v>0</v>
      </c>
      <c r="K2" s="119">
        <f>F2*3000</f>
        <v>3432000</v>
      </c>
      <c r="L2" s="4" t="s">
        <v>62</v>
      </c>
      <c r="M2" s="92"/>
      <c r="P2" s="93"/>
      <c r="Q2" s="3"/>
      <c r="R2" s="3"/>
      <c r="S2" s="94"/>
      <c r="U2" s="95"/>
    </row>
    <row r="3" spans="1:21" ht="16.5" x14ac:dyDescent="0.3">
      <c r="A3" s="90">
        <v>2</v>
      </c>
      <c r="B3" s="18">
        <v>102</v>
      </c>
      <c r="C3" s="13">
        <v>1</v>
      </c>
      <c r="D3" s="14" t="s">
        <v>20</v>
      </c>
      <c r="E3" s="14">
        <v>733</v>
      </c>
      <c r="F3" s="116">
        <f t="shared" ref="F3:F34" si="0">E3*1.1</f>
        <v>806.30000000000007</v>
      </c>
      <c r="G3" s="117">
        <f>G2</f>
        <v>26000</v>
      </c>
      <c r="H3" s="118">
        <v>0</v>
      </c>
      <c r="I3" s="119">
        <f t="shared" ref="I3:I34" si="1">ROUND(H3*1.08,0)</f>
        <v>0</v>
      </c>
      <c r="J3" s="120">
        <f t="shared" ref="J3:J34" si="2">MROUND((I3*0.03/12),500)</f>
        <v>0</v>
      </c>
      <c r="K3" s="119">
        <f t="shared" ref="K3:K37" si="3">F3*3000</f>
        <v>2418900</v>
      </c>
      <c r="L3" s="4" t="s">
        <v>62</v>
      </c>
      <c r="M3" s="92"/>
      <c r="P3" s="93"/>
      <c r="Q3" s="3"/>
      <c r="R3" s="3"/>
      <c r="S3" s="94"/>
      <c r="U3" s="97"/>
    </row>
    <row r="4" spans="1:21" ht="16.5" x14ac:dyDescent="0.3">
      <c r="A4" s="90">
        <v>3</v>
      </c>
      <c r="B4" s="18">
        <v>103</v>
      </c>
      <c r="C4" s="13">
        <v>1</v>
      </c>
      <c r="D4" s="14" t="s">
        <v>20</v>
      </c>
      <c r="E4" s="14">
        <v>732</v>
      </c>
      <c r="F4" s="116">
        <f t="shared" si="0"/>
        <v>805.2</v>
      </c>
      <c r="G4" s="117">
        <f>G3</f>
        <v>26000</v>
      </c>
      <c r="H4" s="118">
        <v>0</v>
      </c>
      <c r="I4" s="119">
        <f t="shared" si="1"/>
        <v>0</v>
      </c>
      <c r="J4" s="120">
        <f t="shared" si="2"/>
        <v>0</v>
      </c>
      <c r="K4" s="119">
        <f t="shared" si="3"/>
        <v>2415600</v>
      </c>
      <c r="L4" s="4" t="s">
        <v>62</v>
      </c>
      <c r="M4" s="92"/>
      <c r="P4" s="93"/>
      <c r="Q4" s="3"/>
      <c r="R4" s="3"/>
      <c r="S4" s="94"/>
      <c r="U4" s="97"/>
    </row>
    <row r="5" spans="1:21" ht="16.5" x14ac:dyDescent="0.3">
      <c r="A5" s="90">
        <v>4</v>
      </c>
      <c r="B5" s="18">
        <v>201</v>
      </c>
      <c r="C5" s="13">
        <v>2</v>
      </c>
      <c r="D5" s="14" t="s">
        <v>22</v>
      </c>
      <c r="E5" s="14">
        <v>1040</v>
      </c>
      <c r="F5" s="116">
        <f t="shared" si="0"/>
        <v>1144</v>
      </c>
      <c r="G5" s="117">
        <f>G4</f>
        <v>26000</v>
      </c>
      <c r="H5" s="118">
        <v>0</v>
      </c>
      <c r="I5" s="119">
        <f t="shared" si="1"/>
        <v>0</v>
      </c>
      <c r="J5" s="120">
        <f t="shared" si="2"/>
        <v>0</v>
      </c>
      <c r="K5" s="119">
        <f t="shared" si="3"/>
        <v>3432000</v>
      </c>
      <c r="L5" s="4" t="s">
        <v>62</v>
      </c>
      <c r="M5" s="92"/>
      <c r="P5" s="93"/>
      <c r="Q5" s="3"/>
      <c r="R5" s="3"/>
      <c r="S5" s="94"/>
      <c r="U5" s="97"/>
    </row>
    <row r="6" spans="1:21" ht="16.5" x14ac:dyDescent="0.3">
      <c r="A6" s="90">
        <v>5</v>
      </c>
      <c r="B6" s="18">
        <v>202</v>
      </c>
      <c r="C6" s="13">
        <v>2</v>
      </c>
      <c r="D6" s="14" t="s">
        <v>20</v>
      </c>
      <c r="E6" s="14">
        <v>733</v>
      </c>
      <c r="F6" s="116">
        <f t="shared" si="0"/>
        <v>806.30000000000007</v>
      </c>
      <c r="G6" s="117">
        <f>G5</f>
        <v>26000</v>
      </c>
      <c r="H6" s="118">
        <v>0</v>
      </c>
      <c r="I6" s="119">
        <f t="shared" si="1"/>
        <v>0</v>
      </c>
      <c r="J6" s="120">
        <f t="shared" si="2"/>
        <v>0</v>
      </c>
      <c r="K6" s="119">
        <f t="shared" si="3"/>
        <v>2418900</v>
      </c>
      <c r="L6" s="4" t="s">
        <v>62</v>
      </c>
      <c r="M6" s="92"/>
      <c r="P6" s="93"/>
      <c r="Q6" s="3"/>
      <c r="R6" s="3"/>
      <c r="S6" s="94"/>
      <c r="U6" s="97"/>
    </row>
    <row r="7" spans="1:21" ht="16.5" x14ac:dyDescent="0.3">
      <c r="A7" s="90">
        <v>6</v>
      </c>
      <c r="B7" s="18">
        <v>203</v>
      </c>
      <c r="C7" s="13">
        <v>2</v>
      </c>
      <c r="D7" s="14" t="s">
        <v>20</v>
      </c>
      <c r="E7" s="14">
        <v>778</v>
      </c>
      <c r="F7" s="116">
        <f t="shared" si="0"/>
        <v>855.80000000000007</v>
      </c>
      <c r="G7" s="117">
        <f>G6</f>
        <v>26000</v>
      </c>
      <c r="H7" s="118">
        <v>0</v>
      </c>
      <c r="I7" s="119">
        <f t="shared" si="1"/>
        <v>0</v>
      </c>
      <c r="J7" s="120">
        <f t="shared" si="2"/>
        <v>0</v>
      </c>
      <c r="K7" s="119">
        <f t="shared" si="3"/>
        <v>2567400</v>
      </c>
      <c r="L7" s="4" t="s">
        <v>62</v>
      </c>
      <c r="M7" s="92"/>
      <c r="P7" s="93"/>
      <c r="Q7" s="3"/>
      <c r="R7" s="3"/>
      <c r="S7" s="94"/>
      <c r="U7" s="97"/>
    </row>
    <row r="8" spans="1:21" ht="16.5" x14ac:dyDescent="0.3">
      <c r="A8" s="90">
        <v>7</v>
      </c>
      <c r="B8" s="18">
        <v>301</v>
      </c>
      <c r="C8" s="13">
        <v>3</v>
      </c>
      <c r="D8" s="14" t="s">
        <v>22</v>
      </c>
      <c r="E8" s="14">
        <v>1040</v>
      </c>
      <c r="F8" s="116">
        <f t="shared" si="0"/>
        <v>1144</v>
      </c>
      <c r="G8" s="117">
        <f>G7+100</f>
        <v>26100</v>
      </c>
      <c r="H8" s="118">
        <v>0</v>
      </c>
      <c r="I8" s="119">
        <f t="shared" si="1"/>
        <v>0</v>
      </c>
      <c r="J8" s="120">
        <f t="shared" si="2"/>
        <v>0</v>
      </c>
      <c r="K8" s="119">
        <f t="shared" si="3"/>
        <v>3432000</v>
      </c>
      <c r="L8" s="4" t="s">
        <v>62</v>
      </c>
      <c r="M8" s="92"/>
      <c r="P8" s="93"/>
      <c r="Q8" s="3"/>
      <c r="R8" s="3"/>
      <c r="S8" s="94"/>
      <c r="U8" s="97"/>
    </row>
    <row r="9" spans="1:21" ht="16.5" x14ac:dyDescent="0.3">
      <c r="A9" s="90">
        <v>8</v>
      </c>
      <c r="B9" s="18">
        <v>302</v>
      </c>
      <c r="C9" s="13">
        <v>3</v>
      </c>
      <c r="D9" s="14" t="s">
        <v>20</v>
      </c>
      <c r="E9" s="14">
        <v>762</v>
      </c>
      <c r="F9" s="116">
        <f t="shared" si="0"/>
        <v>838.2</v>
      </c>
      <c r="G9" s="117">
        <f>G8</f>
        <v>26100</v>
      </c>
      <c r="H9" s="118">
        <v>0</v>
      </c>
      <c r="I9" s="119">
        <f t="shared" si="1"/>
        <v>0</v>
      </c>
      <c r="J9" s="120">
        <f t="shared" si="2"/>
        <v>0</v>
      </c>
      <c r="K9" s="119">
        <f t="shared" si="3"/>
        <v>2514600</v>
      </c>
      <c r="L9" s="4" t="s">
        <v>62</v>
      </c>
      <c r="M9" s="92"/>
      <c r="P9" s="93"/>
      <c r="Q9" s="3"/>
      <c r="R9" s="3"/>
      <c r="S9" s="94"/>
      <c r="U9" s="97"/>
    </row>
    <row r="10" spans="1:21" ht="16.5" x14ac:dyDescent="0.3">
      <c r="A10" s="90">
        <v>9</v>
      </c>
      <c r="B10" s="18">
        <v>303</v>
      </c>
      <c r="C10" s="13">
        <v>3</v>
      </c>
      <c r="D10" s="14" t="s">
        <v>20</v>
      </c>
      <c r="E10" s="14">
        <v>778</v>
      </c>
      <c r="F10" s="116">
        <f t="shared" si="0"/>
        <v>855.80000000000007</v>
      </c>
      <c r="G10" s="117">
        <f>G9</f>
        <v>26100</v>
      </c>
      <c r="H10" s="118">
        <v>0</v>
      </c>
      <c r="I10" s="119">
        <f t="shared" si="1"/>
        <v>0</v>
      </c>
      <c r="J10" s="120">
        <f t="shared" si="2"/>
        <v>0</v>
      </c>
      <c r="K10" s="119">
        <f t="shared" si="3"/>
        <v>2567400</v>
      </c>
      <c r="L10" s="4" t="s">
        <v>62</v>
      </c>
      <c r="N10" s="10"/>
      <c r="P10" s="93"/>
      <c r="Q10" s="3"/>
      <c r="R10" s="8"/>
      <c r="S10" s="96"/>
      <c r="U10" s="97"/>
    </row>
    <row r="11" spans="1:21" s="36" customFormat="1" ht="16.5" x14ac:dyDescent="0.3">
      <c r="A11" s="90">
        <v>10</v>
      </c>
      <c r="B11" s="18">
        <v>401</v>
      </c>
      <c r="C11" s="13">
        <v>4</v>
      </c>
      <c r="D11" s="14" t="s">
        <v>22</v>
      </c>
      <c r="E11" s="14">
        <v>1040</v>
      </c>
      <c r="F11" s="116">
        <f t="shared" si="0"/>
        <v>1144</v>
      </c>
      <c r="G11" s="117">
        <f>G10+100</f>
        <v>26200</v>
      </c>
      <c r="H11" s="118">
        <v>0</v>
      </c>
      <c r="I11" s="119">
        <f t="shared" si="1"/>
        <v>0</v>
      </c>
      <c r="J11" s="120">
        <f t="shared" si="2"/>
        <v>0</v>
      </c>
      <c r="K11" s="119">
        <f t="shared" si="3"/>
        <v>3432000</v>
      </c>
      <c r="L11" s="37" t="s">
        <v>62</v>
      </c>
      <c r="M11" s="38"/>
      <c r="N11" s="39"/>
      <c r="P11" s="8"/>
      <c r="Q11" s="8"/>
    </row>
    <row r="12" spans="1:21" s="36" customFormat="1" ht="16.5" x14ac:dyDescent="0.3">
      <c r="A12" s="90">
        <v>11</v>
      </c>
      <c r="B12" s="18">
        <v>402</v>
      </c>
      <c r="C12" s="13">
        <v>4</v>
      </c>
      <c r="D12" s="14" t="s">
        <v>20</v>
      </c>
      <c r="E12" s="14">
        <v>762</v>
      </c>
      <c r="F12" s="116">
        <f t="shared" si="0"/>
        <v>838.2</v>
      </c>
      <c r="G12" s="117">
        <f>G11</f>
        <v>26200</v>
      </c>
      <c r="H12" s="118">
        <v>0</v>
      </c>
      <c r="I12" s="119">
        <f t="shared" si="1"/>
        <v>0</v>
      </c>
      <c r="J12" s="120">
        <f t="shared" si="2"/>
        <v>0</v>
      </c>
      <c r="K12" s="119">
        <f t="shared" si="3"/>
        <v>2514600</v>
      </c>
      <c r="L12" s="37" t="s">
        <v>62</v>
      </c>
      <c r="M12" s="102"/>
      <c r="N12" s="39"/>
      <c r="P12" s="8"/>
      <c r="Q12" s="8"/>
    </row>
    <row r="13" spans="1:21" ht="16.5" x14ac:dyDescent="0.3">
      <c r="A13" s="90">
        <v>12</v>
      </c>
      <c r="B13" s="18">
        <v>403</v>
      </c>
      <c r="C13" s="13">
        <v>4</v>
      </c>
      <c r="D13" s="14" t="s">
        <v>20</v>
      </c>
      <c r="E13" s="14">
        <v>794</v>
      </c>
      <c r="F13" s="116">
        <f t="shared" si="0"/>
        <v>873.40000000000009</v>
      </c>
      <c r="G13" s="117">
        <f>G12</f>
        <v>26200</v>
      </c>
      <c r="H13" s="118">
        <v>0</v>
      </c>
      <c r="I13" s="119">
        <f t="shared" si="1"/>
        <v>0</v>
      </c>
      <c r="J13" s="120">
        <f t="shared" si="2"/>
        <v>0</v>
      </c>
      <c r="K13" s="119">
        <f t="shared" si="3"/>
        <v>2620200.0000000005</v>
      </c>
      <c r="L13" s="4" t="s">
        <v>62</v>
      </c>
      <c r="M13" s="9"/>
      <c r="N13" s="10"/>
      <c r="P13" s="3"/>
      <c r="Q13" s="3"/>
    </row>
    <row r="14" spans="1:21" ht="16.5" x14ac:dyDescent="0.3">
      <c r="A14" s="90">
        <v>13</v>
      </c>
      <c r="B14" s="18">
        <v>404</v>
      </c>
      <c r="C14" s="13">
        <v>4</v>
      </c>
      <c r="D14" s="14" t="s">
        <v>21</v>
      </c>
      <c r="E14" s="14">
        <v>495</v>
      </c>
      <c r="F14" s="116">
        <f t="shared" si="0"/>
        <v>544.5</v>
      </c>
      <c r="G14" s="117">
        <f>G13</f>
        <v>26200</v>
      </c>
      <c r="H14" s="118">
        <v>0</v>
      </c>
      <c r="I14" s="119">
        <f t="shared" si="1"/>
        <v>0</v>
      </c>
      <c r="J14" s="120">
        <f t="shared" si="2"/>
        <v>0</v>
      </c>
      <c r="K14" s="119">
        <f t="shared" si="3"/>
        <v>1633500</v>
      </c>
      <c r="L14" s="4" t="s">
        <v>62</v>
      </c>
      <c r="M14" s="9"/>
      <c r="N14" s="10"/>
      <c r="P14" s="3"/>
      <c r="Q14" s="3"/>
    </row>
    <row r="15" spans="1:21" ht="16.5" x14ac:dyDescent="0.3">
      <c r="A15" s="90">
        <v>14</v>
      </c>
      <c r="B15" s="18">
        <v>405</v>
      </c>
      <c r="C15" s="13">
        <v>4</v>
      </c>
      <c r="D15" s="14" t="s">
        <v>22</v>
      </c>
      <c r="E15" s="14">
        <v>900</v>
      </c>
      <c r="F15" s="116">
        <f t="shared" si="0"/>
        <v>990.00000000000011</v>
      </c>
      <c r="G15" s="117">
        <f>G14</f>
        <v>26200</v>
      </c>
      <c r="H15" s="118">
        <v>0</v>
      </c>
      <c r="I15" s="119">
        <f t="shared" si="1"/>
        <v>0</v>
      </c>
      <c r="J15" s="120">
        <f t="shared" si="2"/>
        <v>0</v>
      </c>
      <c r="K15" s="119">
        <f t="shared" si="3"/>
        <v>2970000.0000000005</v>
      </c>
      <c r="L15" s="4" t="s">
        <v>62</v>
      </c>
      <c r="M15" s="9"/>
      <c r="N15" s="10"/>
      <c r="P15" s="3"/>
      <c r="Q15" s="3"/>
    </row>
    <row r="16" spans="1:21" ht="16.5" x14ac:dyDescent="0.3">
      <c r="A16" s="90">
        <v>15</v>
      </c>
      <c r="B16" s="18">
        <v>502</v>
      </c>
      <c r="C16" s="13">
        <v>5</v>
      </c>
      <c r="D16" s="14" t="s">
        <v>20</v>
      </c>
      <c r="E16" s="14">
        <v>762</v>
      </c>
      <c r="F16" s="116">
        <f t="shared" si="0"/>
        <v>838.2</v>
      </c>
      <c r="G16" s="117" t="e">
        <f>#REF!</f>
        <v>#REF!</v>
      </c>
      <c r="H16" s="118">
        <v>0</v>
      </c>
      <c r="I16" s="119">
        <f t="shared" si="1"/>
        <v>0</v>
      </c>
      <c r="J16" s="120">
        <f t="shared" si="2"/>
        <v>0</v>
      </c>
      <c r="K16" s="119">
        <f t="shared" si="3"/>
        <v>2514600</v>
      </c>
      <c r="L16" s="4" t="s">
        <v>62</v>
      </c>
      <c r="M16" s="9"/>
      <c r="N16" s="10"/>
      <c r="P16" s="3"/>
      <c r="Q16" s="3"/>
    </row>
    <row r="17" spans="1:17" ht="16.5" x14ac:dyDescent="0.3">
      <c r="A17" s="90">
        <v>16</v>
      </c>
      <c r="B17" s="18">
        <v>503</v>
      </c>
      <c r="C17" s="13">
        <v>5</v>
      </c>
      <c r="D17" s="14" t="s">
        <v>20</v>
      </c>
      <c r="E17" s="14">
        <v>815</v>
      </c>
      <c r="F17" s="116">
        <f t="shared" si="0"/>
        <v>896.50000000000011</v>
      </c>
      <c r="G17" s="117" t="e">
        <f>G16</f>
        <v>#REF!</v>
      </c>
      <c r="H17" s="118">
        <v>0</v>
      </c>
      <c r="I17" s="119">
        <f t="shared" si="1"/>
        <v>0</v>
      </c>
      <c r="J17" s="120">
        <f t="shared" si="2"/>
        <v>0</v>
      </c>
      <c r="K17" s="119">
        <f t="shared" si="3"/>
        <v>2689500.0000000005</v>
      </c>
      <c r="L17" s="4" t="s">
        <v>62</v>
      </c>
      <c r="M17" s="9"/>
      <c r="N17" s="10"/>
      <c r="P17" s="3"/>
      <c r="Q17" s="3"/>
    </row>
    <row r="18" spans="1:17" ht="16.5" x14ac:dyDescent="0.3">
      <c r="A18" s="90">
        <v>17</v>
      </c>
      <c r="B18" s="18">
        <v>504</v>
      </c>
      <c r="C18" s="13">
        <v>5</v>
      </c>
      <c r="D18" s="14" t="s">
        <v>21</v>
      </c>
      <c r="E18" s="14">
        <v>495</v>
      </c>
      <c r="F18" s="116">
        <f t="shared" si="0"/>
        <v>544.5</v>
      </c>
      <c r="G18" s="117" t="e">
        <f>G17</f>
        <v>#REF!</v>
      </c>
      <c r="H18" s="118">
        <v>0</v>
      </c>
      <c r="I18" s="119">
        <f t="shared" si="1"/>
        <v>0</v>
      </c>
      <c r="J18" s="120">
        <f t="shared" si="2"/>
        <v>0</v>
      </c>
      <c r="K18" s="119">
        <f t="shared" si="3"/>
        <v>1633500</v>
      </c>
      <c r="L18" s="4" t="s">
        <v>62</v>
      </c>
      <c r="M18" s="9"/>
      <c r="N18" s="10"/>
      <c r="P18" s="3"/>
      <c r="Q18" s="3"/>
    </row>
    <row r="19" spans="1:17" ht="16.5" x14ac:dyDescent="0.3">
      <c r="A19" s="90">
        <v>18</v>
      </c>
      <c r="B19" s="18">
        <v>505</v>
      </c>
      <c r="C19" s="13">
        <v>5</v>
      </c>
      <c r="D19" s="14" t="s">
        <v>22</v>
      </c>
      <c r="E19" s="14">
        <v>901</v>
      </c>
      <c r="F19" s="116">
        <f t="shared" si="0"/>
        <v>991.10000000000014</v>
      </c>
      <c r="G19" s="117" t="e">
        <f>G18</f>
        <v>#REF!</v>
      </c>
      <c r="H19" s="118">
        <v>0</v>
      </c>
      <c r="I19" s="119">
        <f t="shared" si="1"/>
        <v>0</v>
      </c>
      <c r="J19" s="120">
        <f t="shared" si="2"/>
        <v>0</v>
      </c>
      <c r="K19" s="119">
        <f t="shared" si="3"/>
        <v>2973300.0000000005</v>
      </c>
      <c r="L19" s="4" t="s">
        <v>62</v>
      </c>
      <c r="M19" s="9"/>
      <c r="N19" s="10"/>
      <c r="P19" s="3"/>
      <c r="Q19" s="3"/>
    </row>
    <row r="20" spans="1:17" ht="16.5" x14ac:dyDescent="0.3">
      <c r="A20" s="90">
        <v>19</v>
      </c>
      <c r="B20" s="17">
        <v>602</v>
      </c>
      <c r="C20" s="17">
        <v>6</v>
      </c>
      <c r="D20" s="14" t="s">
        <v>20</v>
      </c>
      <c r="E20" s="14">
        <v>782</v>
      </c>
      <c r="F20" s="116">
        <f t="shared" si="0"/>
        <v>860.2</v>
      </c>
      <c r="G20" s="117" t="e">
        <f>#REF!</f>
        <v>#REF!</v>
      </c>
      <c r="H20" s="118">
        <v>0</v>
      </c>
      <c r="I20" s="119">
        <f t="shared" si="1"/>
        <v>0</v>
      </c>
      <c r="J20" s="120">
        <f t="shared" si="2"/>
        <v>0</v>
      </c>
      <c r="K20" s="119">
        <f t="shared" si="3"/>
        <v>2580600</v>
      </c>
      <c r="L20" s="4" t="s">
        <v>62</v>
      </c>
    </row>
    <row r="21" spans="1:17" ht="16.5" x14ac:dyDescent="0.3">
      <c r="A21" s="90">
        <v>20</v>
      </c>
      <c r="B21" s="18">
        <v>603</v>
      </c>
      <c r="C21" s="17">
        <v>6</v>
      </c>
      <c r="D21" s="14" t="s">
        <v>20</v>
      </c>
      <c r="E21" s="14">
        <v>815</v>
      </c>
      <c r="F21" s="116">
        <f t="shared" si="0"/>
        <v>896.50000000000011</v>
      </c>
      <c r="G21" s="117" t="e">
        <f>G20</f>
        <v>#REF!</v>
      </c>
      <c r="H21" s="118">
        <v>0</v>
      </c>
      <c r="I21" s="119">
        <f t="shared" si="1"/>
        <v>0</v>
      </c>
      <c r="J21" s="120">
        <f t="shared" si="2"/>
        <v>0</v>
      </c>
      <c r="K21" s="119">
        <f t="shared" si="3"/>
        <v>2689500.0000000005</v>
      </c>
      <c r="L21" s="4" t="s">
        <v>62</v>
      </c>
    </row>
    <row r="22" spans="1:17" s="36" customFormat="1" ht="16.5" x14ac:dyDescent="0.3">
      <c r="A22" s="90">
        <v>21</v>
      </c>
      <c r="B22" s="17">
        <v>604</v>
      </c>
      <c r="C22" s="17">
        <v>6</v>
      </c>
      <c r="D22" s="14" t="s">
        <v>21</v>
      </c>
      <c r="E22" s="14">
        <v>495</v>
      </c>
      <c r="F22" s="116">
        <f t="shared" si="0"/>
        <v>544.5</v>
      </c>
      <c r="G22" s="117" t="e">
        <f>G21</f>
        <v>#REF!</v>
      </c>
      <c r="H22" s="118">
        <v>0</v>
      </c>
      <c r="I22" s="119">
        <f t="shared" si="1"/>
        <v>0</v>
      </c>
      <c r="J22" s="120">
        <f t="shared" si="2"/>
        <v>0</v>
      </c>
      <c r="K22" s="119">
        <f t="shared" si="3"/>
        <v>1633500</v>
      </c>
      <c r="L22" s="4" t="s">
        <v>62</v>
      </c>
    </row>
    <row r="23" spans="1:17" ht="16.5" x14ac:dyDescent="0.3">
      <c r="A23" s="90">
        <v>22</v>
      </c>
      <c r="B23" s="18">
        <v>605</v>
      </c>
      <c r="C23" s="17">
        <v>6</v>
      </c>
      <c r="D23" s="14" t="s">
        <v>22</v>
      </c>
      <c r="E23" s="14">
        <v>900</v>
      </c>
      <c r="F23" s="116">
        <f t="shared" si="0"/>
        <v>990.00000000000011</v>
      </c>
      <c r="G23" s="117" t="e">
        <f>G22</f>
        <v>#REF!</v>
      </c>
      <c r="H23" s="118">
        <v>0</v>
      </c>
      <c r="I23" s="119">
        <f t="shared" si="1"/>
        <v>0</v>
      </c>
      <c r="J23" s="120">
        <f t="shared" si="2"/>
        <v>0</v>
      </c>
      <c r="K23" s="119">
        <f t="shared" si="3"/>
        <v>2970000.0000000005</v>
      </c>
      <c r="L23" s="4" t="s">
        <v>62</v>
      </c>
    </row>
    <row r="24" spans="1:17" ht="16.5" x14ac:dyDescent="0.3">
      <c r="A24" s="90">
        <v>23</v>
      </c>
      <c r="B24" s="17">
        <v>704</v>
      </c>
      <c r="C24" s="17">
        <v>7</v>
      </c>
      <c r="D24" s="14" t="s">
        <v>21</v>
      </c>
      <c r="E24" s="14">
        <v>495</v>
      </c>
      <c r="F24" s="116">
        <f t="shared" si="0"/>
        <v>544.5</v>
      </c>
      <c r="G24" s="117" t="e">
        <f>#REF!</f>
        <v>#REF!</v>
      </c>
      <c r="H24" s="118">
        <v>0</v>
      </c>
      <c r="I24" s="119">
        <f t="shared" si="1"/>
        <v>0</v>
      </c>
      <c r="J24" s="120">
        <f t="shared" si="2"/>
        <v>0</v>
      </c>
      <c r="K24" s="119">
        <f t="shared" si="3"/>
        <v>1633500</v>
      </c>
      <c r="L24" s="4" t="s">
        <v>62</v>
      </c>
      <c r="P24" s="2"/>
    </row>
    <row r="25" spans="1:17" ht="16.5" x14ac:dyDescent="0.3">
      <c r="A25" s="90">
        <v>24</v>
      </c>
      <c r="B25" s="17">
        <v>705</v>
      </c>
      <c r="C25" s="17">
        <v>7</v>
      </c>
      <c r="D25" s="14" t="s">
        <v>22</v>
      </c>
      <c r="E25" s="14">
        <v>900</v>
      </c>
      <c r="F25" s="116">
        <f t="shared" si="0"/>
        <v>990.00000000000011</v>
      </c>
      <c r="G25" s="117" t="e">
        <f>G24</f>
        <v>#REF!</v>
      </c>
      <c r="H25" s="118">
        <v>0</v>
      </c>
      <c r="I25" s="119">
        <f t="shared" si="1"/>
        <v>0</v>
      </c>
      <c r="J25" s="120">
        <f t="shared" si="2"/>
        <v>0</v>
      </c>
      <c r="K25" s="119">
        <f t="shared" si="3"/>
        <v>2970000.0000000005</v>
      </c>
      <c r="L25" s="4" t="s">
        <v>62</v>
      </c>
      <c r="P25" s="2"/>
    </row>
    <row r="26" spans="1:17" ht="16.5" x14ac:dyDescent="0.3">
      <c r="A26" s="90">
        <v>25</v>
      </c>
      <c r="B26" s="17">
        <v>802</v>
      </c>
      <c r="C26" s="17">
        <v>8</v>
      </c>
      <c r="D26" s="14" t="s">
        <v>20</v>
      </c>
      <c r="E26" s="14">
        <v>782</v>
      </c>
      <c r="F26" s="116">
        <f t="shared" si="0"/>
        <v>860.2</v>
      </c>
      <c r="G26" s="117" t="e">
        <f>#REF!+100</f>
        <v>#REF!</v>
      </c>
      <c r="H26" s="118">
        <v>0</v>
      </c>
      <c r="I26" s="119">
        <f t="shared" si="1"/>
        <v>0</v>
      </c>
      <c r="J26" s="120">
        <f t="shared" si="2"/>
        <v>0</v>
      </c>
      <c r="K26" s="119">
        <f t="shared" si="3"/>
        <v>2580600</v>
      </c>
      <c r="L26" s="4" t="s">
        <v>62</v>
      </c>
      <c r="P26" s="2"/>
    </row>
    <row r="27" spans="1:17" ht="16.5" x14ac:dyDescent="0.3">
      <c r="A27" s="90">
        <v>26</v>
      </c>
      <c r="B27" s="17">
        <v>806</v>
      </c>
      <c r="C27" s="17">
        <v>8</v>
      </c>
      <c r="D27" s="14" t="s">
        <v>22</v>
      </c>
      <c r="E27" s="14">
        <v>1040</v>
      </c>
      <c r="F27" s="116">
        <f t="shared" si="0"/>
        <v>1144</v>
      </c>
      <c r="G27" s="117" t="e">
        <f>#REF!</f>
        <v>#REF!</v>
      </c>
      <c r="H27" s="118">
        <v>0</v>
      </c>
      <c r="I27" s="119">
        <f t="shared" si="1"/>
        <v>0</v>
      </c>
      <c r="J27" s="120">
        <f t="shared" si="2"/>
        <v>0</v>
      </c>
      <c r="K27" s="119">
        <f t="shared" si="3"/>
        <v>3432000</v>
      </c>
      <c r="L27" s="4" t="s">
        <v>62</v>
      </c>
      <c r="P27" s="2"/>
    </row>
    <row r="28" spans="1:17" ht="16.5" x14ac:dyDescent="0.3">
      <c r="A28" s="90">
        <v>27</v>
      </c>
      <c r="B28" s="17">
        <v>902</v>
      </c>
      <c r="C28" s="17">
        <v>9</v>
      </c>
      <c r="D28" s="14" t="s">
        <v>20</v>
      </c>
      <c r="E28" s="14">
        <v>782</v>
      </c>
      <c r="F28" s="116">
        <f t="shared" si="0"/>
        <v>860.2</v>
      </c>
      <c r="G28" s="117" t="e">
        <f>#REF!</f>
        <v>#REF!</v>
      </c>
      <c r="H28" s="118">
        <v>0</v>
      </c>
      <c r="I28" s="119">
        <f t="shared" si="1"/>
        <v>0</v>
      </c>
      <c r="J28" s="120">
        <f t="shared" si="2"/>
        <v>0</v>
      </c>
      <c r="K28" s="119">
        <f t="shared" si="3"/>
        <v>2580600</v>
      </c>
      <c r="L28" s="4" t="s">
        <v>62</v>
      </c>
      <c r="P28" s="2"/>
    </row>
    <row r="29" spans="1:17" ht="16.5" x14ac:dyDescent="0.3">
      <c r="A29" s="90">
        <v>28</v>
      </c>
      <c r="B29" s="17">
        <v>906</v>
      </c>
      <c r="C29" s="13">
        <v>9</v>
      </c>
      <c r="D29" s="14" t="s">
        <v>22</v>
      </c>
      <c r="E29" s="14">
        <v>1040</v>
      </c>
      <c r="F29" s="116">
        <f t="shared" si="0"/>
        <v>1144</v>
      </c>
      <c r="G29" s="117" t="e">
        <f>#REF!</f>
        <v>#REF!</v>
      </c>
      <c r="H29" s="118">
        <v>0</v>
      </c>
      <c r="I29" s="119">
        <f t="shared" si="1"/>
        <v>0</v>
      </c>
      <c r="J29" s="120">
        <f t="shared" si="2"/>
        <v>0</v>
      </c>
      <c r="K29" s="119">
        <f t="shared" si="3"/>
        <v>3432000</v>
      </c>
      <c r="L29" s="4" t="s">
        <v>62</v>
      </c>
      <c r="P29" s="2"/>
    </row>
    <row r="30" spans="1:17" ht="16.5" x14ac:dyDescent="0.3">
      <c r="A30" s="90">
        <v>29</v>
      </c>
      <c r="B30" s="18">
        <v>1002</v>
      </c>
      <c r="C30" s="13">
        <v>10</v>
      </c>
      <c r="D30" s="14" t="s">
        <v>20</v>
      </c>
      <c r="E30" s="14">
        <v>782</v>
      </c>
      <c r="F30" s="116">
        <f t="shared" si="0"/>
        <v>860.2</v>
      </c>
      <c r="G30" s="117" t="e">
        <f>#REF!</f>
        <v>#REF!</v>
      </c>
      <c r="H30" s="118">
        <v>0</v>
      </c>
      <c r="I30" s="119">
        <f t="shared" si="1"/>
        <v>0</v>
      </c>
      <c r="J30" s="120">
        <f t="shared" si="2"/>
        <v>0</v>
      </c>
      <c r="K30" s="119">
        <f t="shared" si="3"/>
        <v>2580600</v>
      </c>
      <c r="L30" s="4" t="s">
        <v>62</v>
      </c>
      <c r="P30" s="2"/>
    </row>
    <row r="31" spans="1:17" ht="16.5" x14ac:dyDescent="0.3">
      <c r="A31" s="90">
        <v>30</v>
      </c>
      <c r="B31" s="18">
        <v>1006</v>
      </c>
      <c r="C31" s="13">
        <v>10</v>
      </c>
      <c r="D31" s="14" t="s">
        <v>22</v>
      </c>
      <c r="E31" s="14">
        <v>1040</v>
      </c>
      <c r="F31" s="116">
        <f t="shared" si="0"/>
        <v>1144</v>
      </c>
      <c r="G31" s="117" t="e">
        <f>#REF!</f>
        <v>#REF!</v>
      </c>
      <c r="H31" s="118">
        <v>0</v>
      </c>
      <c r="I31" s="119">
        <f t="shared" si="1"/>
        <v>0</v>
      </c>
      <c r="J31" s="120">
        <f t="shared" si="2"/>
        <v>0</v>
      </c>
      <c r="K31" s="119">
        <f t="shared" si="3"/>
        <v>3432000</v>
      </c>
      <c r="L31" s="4" t="s">
        <v>62</v>
      </c>
      <c r="P31" s="2"/>
    </row>
    <row r="32" spans="1:17" ht="16.5" x14ac:dyDescent="0.3">
      <c r="A32" s="90">
        <v>31</v>
      </c>
      <c r="B32" s="18">
        <v>1102</v>
      </c>
      <c r="C32" s="13">
        <v>11</v>
      </c>
      <c r="D32" s="127" t="s">
        <v>20</v>
      </c>
      <c r="E32" s="14">
        <v>782</v>
      </c>
      <c r="F32" s="116">
        <f t="shared" si="0"/>
        <v>860.2</v>
      </c>
      <c r="G32" s="117" t="e">
        <f>#REF!</f>
        <v>#REF!</v>
      </c>
      <c r="H32" s="118">
        <v>0</v>
      </c>
      <c r="I32" s="119">
        <f t="shared" si="1"/>
        <v>0</v>
      </c>
      <c r="J32" s="120">
        <f t="shared" si="2"/>
        <v>0</v>
      </c>
      <c r="K32" s="119">
        <f t="shared" si="3"/>
        <v>2580600</v>
      </c>
      <c r="L32" s="4" t="s">
        <v>62</v>
      </c>
      <c r="P32" s="2"/>
    </row>
    <row r="33" spans="1:16" ht="16.5" x14ac:dyDescent="0.3">
      <c r="A33" s="90">
        <v>32</v>
      </c>
      <c r="B33" s="18">
        <v>1106</v>
      </c>
      <c r="C33" s="13">
        <v>11</v>
      </c>
      <c r="D33" s="127" t="s">
        <v>22</v>
      </c>
      <c r="E33" s="14">
        <v>1040</v>
      </c>
      <c r="F33" s="116">
        <f t="shared" si="0"/>
        <v>1144</v>
      </c>
      <c r="G33" s="117" t="e">
        <f>#REF!</f>
        <v>#REF!</v>
      </c>
      <c r="H33" s="118">
        <v>0</v>
      </c>
      <c r="I33" s="119">
        <f t="shared" si="1"/>
        <v>0</v>
      </c>
      <c r="J33" s="120">
        <f t="shared" si="2"/>
        <v>0</v>
      </c>
      <c r="K33" s="119">
        <f t="shared" si="3"/>
        <v>3432000</v>
      </c>
      <c r="L33" s="4" t="s">
        <v>62</v>
      </c>
      <c r="P33" s="2"/>
    </row>
    <row r="34" spans="1:16" ht="16.5" x14ac:dyDescent="0.3">
      <c r="A34" s="90">
        <v>33</v>
      </c>
      <c r="B34" s="18">
        <v>1202</v>
      </c>
      <c r="C34" s="13">
        <v>12</v>
      </c>
      <c r="D34" s="14" t="s">
        <v>20</v>
      </c>
      <c r="E34" s="14">
        <v>782</v>
      </c>
      <c r="F34" s="116">
        <f t="shared" si="0"/>
        <v>860.2</v>
      </c>
      <c r="G34" s="117" t="e">
        <f>#REF!</f>
        <v>#REF!</v>
      </c>
      <c r="H34" s="118">
        <v>0</v>
      </c>
      <c r="I34" s="119">
        <f t="shared" si="1"/>
        <v>0</v>
      </c>
      <c r="J34" s="120">
        <f t="shared" si="2"/>
        <v>0</v>
      </c>
      <c r="K34" s="119">
        <f t="shared" si="3"/>
        <v>2580600</v>
      </c>
      <c r="L34" s="4" t="s">
        <v>62</v>
      </c>
      <c r="P34" s="2"/>
    </row>
    <row r="35" spans="1:16" ht="16.5" x14ac:dyDescent="0.3">
      <c r="A35" s="90">
        <v>34</v>
      </c>
      <c r="B35" s="18">
        <v>1302</v>
      </c>
      <c r="C35" s="13">
        <v>13</v>
      </c>
      <c r="D35" s="14" t="s">
        <v>20</v>
      </c>
      <c r="E35" s="14">
        <v>782</v>
      </c>
      <c r="F35" s="116">
        <f t="shared" ref="F35:F37" si="4">E35*1.1</f>
        <v>860.2</v>
      </c>
      <c r="G35" s="117" t="e">
        <f>#REF!</f>
        <v>#REF!</v>
      </c>
      <c r="H35" s="118">
        <v>0</v>
      </c>
      <c r="I35" s="119">
        <f t="shared" ref="I35:I38" si="5">ROUND(H35*1.08,0)</f>
        <v>0</v>
      </c>
      <c r="J35" s="120">
        <f t="shared" ref="J35:J37" si="6">MROUND((I35*0.03/12),500)</f>
        <v>0</v>
      </c>
      <c r="K35" s="119">
        <f t="shared" si="3"/>
        <v>2580600</v>
      </c>
      <c r="L35" s="4" t="s">
        <v>62</v>
      </c>
      <c r="P35" s="2"/>
    </row>
    <row r="36" spans="1:16" ht="16.5" x14ac:dyDescent="0.3">
      <c r="A36" s="90">
        <v>35</v>
      </c>
      <c r="B36" s="18">
        <v>1502</v>
      </c>
      <c r="C36" s="13">
        <v>15</v>
      </c>
      <c r="D36" s="14" t="s">
        <v>20</v>
      </c>
      <c r="E36" s="14">
        <v>782</v>
      </c>
      <c r="F36" s="116">
        <f t="shared" si="4"/>
        <v>860.2</v>
      </c>
      <c r="G36" s="117" t="e">
        <f>#REF!</f>
        <v>#REF!</v>
      </c>
      <c r="H36" s="118">
        <v>0</v>
      </c>
      <c r="I36" s="119">
        <f t="shared" si="5"/>
        <v>0</v>
      </c>
      <c r="J36" s="120">
        <f t="shared" si="6"/>
        <v>0</v>
      </c>
      <c r="K36" s="119">
        <f t="shared" si="3"/>
        <v>2580600</v>
      </c>
      <c r="L36" s="4" t="s">
        <v>62</v>
      </c>
      <c r="P36" s="2"/>
    </row>
    <row r="37" spans="1:16" ht="16.5" x14ac:dyDescent="0.3">
      <c r="A37" s="90">
        <v>36</v>
      </c>
      <c r="B37" s="18">
        <v>1602</v>
      </c>
      <c r="C37" s="13">
        <v>16</v>
      </c>
      <c r="D37" s="14" t="s">
        <v>20</v>
      </c>
      <c r="E37" s="14">
        <v>782</v>
      </c>
      <c r="F37" s="116">
        <f t="shared" si="4"/>
        <v>860.2</v>
      </c>
      <c r="G37" s="117" t="e">
        <f>#REF!</f>
        <v>#REF!</v>
      </c>
      <c r="H37" s="118">
        <v>0</v>
      </c>
      <c r="I37" s="119">
        <f t="shared" si="5"/>
        <v>0</v>
      </c>
      <c r="J37" s="120">
        <f t="shared" si="6"/>
        <v>0</v>
      </c>
      <c r="K37" s="119">
        <f t="shared" si="3"/>
        <v>2580600</v>
      </c>
      <c r="L37" s="4" t="s">
        <v>62</v>
      </c>
      <c r="P37" s="2"/>
    </row>
    <row r="38" spans="1:16" s="49" customFormat="1" ht="16.5" x14ac:dyDescent="0.2">
      <c r="A38" s="128" t="s">
        <v>3</v>
      </c>
      <c r="B38" s="129"/>
      <c r="C38" s="129"/>
      <c r="D38" s="130"/>
      <c r="E38" s="99">
        <f>SUM(E2:E37)</f>
        <v>29403</v>
      </c>
      <c r="F38" s="98">
        <f>SUM(F2:F37)</f>
        <v>32343.300000000007</v>
      </c>
      <c r="G38" s="117"/>
      <c r="H38" s="121">
        <f>SUM(H2:H37)</f>
        <v>0</v>
      </c>
      <c r="I38" s="122">
        <f t="shared" si="5"/>
        <v>0</v>
      </c>
      <c r="J38" s="123"/>
      <c r="K38" s="121">
        <f>SUM(K2:K37)</f>
        <v>97029900</v>
      </c>
    </row>
    <row r="39" spans="1:16" x14ac:dyDescent="0.25">
      <c r="G39" s="35"/>
    </row>
    <row r="40" spans="1:16" x14ac:dyDescent="0.25">
      <c r="G40" s="35"/>
    </row>
    <row r="41" spans="1:16" x14ac:dyDescent="0.25">
      <c r="G41" s="35"/>
    </row>
    <row r="43" spans="1:16" x14ac:dyDescent="0.25">
      <c r="L43">
        <f>F38*2600</f>
        <v>84092580.000000015</v>
      </c>
    </row>
  </sheetData>
  <mergeCells count="1">
    <mergeCell ref="A38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6747-2C95-42F4-8580-E96FFB9A2600}">
  <dimension ref="A1:Q66"/>
  <sheetViews>
    <sheetView topLeftCell="A39" zoomScale="130" zoomScaleNormal="130" workbookViewId="0">
      <selection activeCell="K2" sqref="K2:K60"/>
    </sheetView>
  </sheetViews>
  <sheetFormatPr defaultRowHeight="15" x14ac:dyDescent="0.25"/>
  <cols>
    <col min="1" max="1" width="4" style="57" customWidth="1"/>
    <col min="2" max="2" width="6.140625" style="56" customWidth="1"/>
    <col min="3" max="3" width="5.5703125" style="56" customWidth="1"/>
    <col min="4" max="5" width="7.7109375" style="35" customWidth="1"/>
    <col min="6" max="6" width="6.42578125" style="68" customWidth="1"/>
    <col min="7" max="7" width="7.140625" style="124" customWidth="1"/>
    <col min="8" max="8" width="13.28515625" style="124" customWidth="1"/>
    <col min="9" max="9" width="14.5703125" style="124" customWidth="1"/>
    <col min="10" max="10" width="8.85546875" style="125" customWidth="1"/>
    <col min="11" max="11" width="14.140625" style="124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62.25" customHeight="1" x14ac:dyDescent="0.25">
      <c r="A1" s="15" t="s">
        <v>1</v>
      </c>
      <c r="B1" s="15" t="s">
        <v>0</v>
      </c>
      <c r="C1" s="16" t="s">
        <v>2</v>
      </c>
      <c r="D1" s="16" t="s">
        <v>13</v>
      </c>
      <c r="E1" s="110" t="s">
        <v>64</v>
      </c>
      <c r="F1" s="111" t="s">
        <v>11</v>
      </c>
      <c r="G1" s="112" t="s">
        <v>54</v>
      </c>
      <c r="H1" s="111" t="s">
        <v>55</v>
      </c>
      <c r="I1" s="113" t="s">
        <v>56</v>
      </c>
      <c r="J1" s="114" t="s">
        <v>57</v>
      </c>
      <c r="K1" s="115" t="s">
        <v>58</v>
      </c>
      <c r="L1" s="5" t="s">
        <v>61</v>
      </c>
    </row>
    <row r="2" spans="1:17" ht="16.5" x14ac:dyDescent="0.3">
      <c r="A2" s="90">
        <v>1</v>
      </c>
      <c r="B2" s="18">
        <v>501</v>
      </c>
      <c r="C2" s="13">
        <v>5</v>
      </c>
      <c r="D2" s="14" t="s">
        <v>44</v>
      </c>
      <c r="E2" s="14">
        <v>300</v>
      </c>
      <c r="F2" s="116">
        <f t="shared" ref="F2:F29" si="0">E2*1.1</f>
        <v>330</v>
      </c>
      <c r="G2" s="117" t="e">
        <f>#REF!+100</f>
        <v>#REF!</v>
      </c>
      <c r="H2" s="118">
        <v>0</v>
      </c>
      <c r="I2" s="119">
        <f t="shared" ref="I2:I29" si="1">ROUND(H2*1.08,0)</f>
        <v>0</v>
      </c>
      <c r="J2" s="120">
        <f t="shared" ref="J2:J29" si="2">MROUND((I2*0.03/12),500)</f>
        <v>0</v>
      </c>
      <c r="K2" s="119">
        <f>F2*3000</f>
        <v>990000</v>
      </c>
      <c r="L2" s="4" t="s">
        <v>45</v>
      </c>
      <c r="M2" s="9"/>
      <c r="N2" s="10"/>
      <c r="P2" s="3"/>
      <c r="Q2" s="3"/>
    </row>
    <row r="3" spans="1:17" ht="16.5" x14ac:dyDescent="0.3">
      <c r="A3" s="90">
        <v>2</v>
      </c>
      <c r="B3" s="18">
        <v>506</v>
      </c>
      <c r="C3" s="13">
        <v>5</v>
      </c>
      <c r="D3" s="14" t="s">
        <v>44</v>
      </c>
      <c r="E3" s="14">
        <v>300</v>
      </c>
      <c r="F3" s="116">
        <f t="shared" si="0"/>
        <v>330</v>
      </c>
      <c r="G3" s="117" t="e">
        <f>#REF!</f>
        <v>#REF!</v>
      </c>
      <c r="H3" s="118">
        <v>0</v>
      </c>
      <c r="I3" s="119">
        <f t="shared" si="1"/>
        <v>0</v>
      </c>
      <c r="J3" s="120">
        <f t="shared" si="2"/>
        <v>0</v>
      </c>
      <c r="K3" s="119">
        <f t="shared" ref="K3:K60" si="3">F3*3000</f>
        <v>990000</v>
      </c>
      <c r="L3" s="4" t="s">
        <v>45</v>
      </c>
      <c r="M3" s="9"/>
      <c r="N3" s="10"/>
      <c r="P3" s="3"/>
      <c r="Q3" s="3"/>
    </row>
    <row r="4" spans="1:17" ht="16.5" x14ac:dyDescent="0.3">
      <c r="A4" s="90">
        <v>3</v>
      </c>
      <c r="B4" s="18">
        <v>507</v>
      </c>
      <c r="C4" s="13">
        <v>5</v>
      </c>
      <c r="D4" s="14" t="s">
        <v>44</v>
      </c>
      <c r="E4" s="14">
        <v>300</v>
      </c>
      <c r="F4" s="116">
        <f t="shared" si="0"/>
        <v>330</v>
      </c>
      <c r="G4" s="117" t="e">
        <f>G3</f>
        <v>#REF!</v>
      </c>
      <c r="H4" s="118">
        <v>0</v>
      </c>
      <c r="I4" s="119">
        <f t="shared" si="1"/>
        <v>0</v>
      </c>
      <c r="J4" s="120">
        <f t="shared" si="2"/>
        <v>0</v>
      </c>
      <c r="K4" s="119">
        <f t="shared" si="3"/>
        <v>990000</v>
      </c>
      <c r="L4" s="4" t="s">
        <v>45</v>
      </c>
      <c r="M4" s="9"/>
      <c r="N4" s="10"/>
      <c r="P4" s="3"/>
      <c r="Q4" s="3"/>
    </row>
    <row r="5" spans="1:17" ht="16.5" x14ac:dyDescent="0.3">
      <c r="A5" s="90">
        <v>4</v>
      </c>
      <c r="B5" s="18">
        <v>601</v>
      </c>
      <c r="C5" s="13">
        <v>6</v>
      </c>
      <c r="D5" s="14" t="s">
        <v>44</v>
      </c>
      <c r="E5" s="14">
        <v>300</v>
      </c>
      <c r="F5" s="116">
        <f t="shared" si="0"/>
        <v>330</v>
      </c>
      <c r="G5" s="117" t="e">
        <f>G4+100</f>
        <v>#REF!</v>
      </c>
      <c r="H5" s="118">
        <v>0</v>
      </c>
      <c r="I5" s="119">
        <f t="shared" si="1"/>
        <v>0</v>
      </c>
      <c r="J5" s="120">
        <f t="shared" si="2"/>
        <v>0</v>
      </c>
      <c r="K5" s="119">
        <f t="shared" si="3"/>
        <v>990000</v>
      </c>
      <c r="L5" s="4" t="s">
        <v>45</v>
      </c>
      <c r="M5" s="9"/>
      <c r="N5" s="10"/>
      <c r="P5" s="3"/>
      <c r="Q5" s="3"/>
    </row>
    <row r="6" spans="1:17" ht="16.5" x14ac:dyDescent="0.3">
      <c r="A6" s="90">
        <v>5</v>
      </c>
      <c r="B6" s="17">
        <v>606</v>
      </c>
      <c r="C6" s="17">
        <v>6</v>
      </c>
      <c r="D6" s="14" t="s">
        <v>44</v>
      </c>
      <c r="E6" s="14">
        <v>300</v>
      </c>
      <c r="F6" s="116">
        <f t="shared" si="0"/>
        <v>330</v>
      </c>
      <c r="G6" s="117" t="e">
        <f>#REF!</f>
        <v>#REF!</v>
      </c>
      <c r="H6" s="118">
        <v>0</v>
      </c>
      <c r="I6" s="119">
        <f t="shared" si="1"/>
        <v>0</v>
      </c>
      <c r="J6" s="120">
        <f t="shared" si="2"/>
        <v>0</v>
      </c>
      <c r="K6" s="119">
        <f t="shared" si="3"/>
        <v>990000</v>
      </c>
      <c r="L6" s="4" t="s">
        <v>45</v>
      </c>
    </row>
    <row r="7" spans="1:17" ht="16.5" x14ac:dyDescent="0.3">
      <c r="A7" s="90">
        <v>6</v>
      </c>
      <c r="B7" s="18">
        <v>607</v>
      </c>
      <c r="C7" s="17">
        <v>6</v>
      </c>
      <c r="D7" s="14" t="s">
        <v>44</v>
      </c>
      <c r="E7" s="14">
        <v>300</v>
      </c>
      <c r="F7" s="116">
        <f t="shared" si="0"/>
        <v>330</v>
      </c>
      <c r="G7" s="117" t="e">
        <f>G6</f>
        <v>#REF!</v>
      </c>
      <c r="H7" s="118">
        <v>0</v>
      </c>
      <c r="I7" s="119">
        <f t="shared" si="1"/>
        <v>0</v>
      </c>
      <c r="J7" s="120">
        <f t="shared" si="2"/>
        <v>0</v>
      </c>
      <c r="K7" s="119">
        <f t="shared" si="3"/>
        <v>990000</v>
      </c>
      <c r="L7" s="4" t="s">
        <v>45</v>
      </c>
      <c r="P7" s="2"/>
    </row>
    <row r="8" spans="1:17" ht="16.5" x14ac:dyDescent="0.3">
      <c r="A8" s="90">
        <v>7</v>
      </c>
      <c r="B8" s="17">
        <v>701</v>
      </c>
      <c r="C8" s="17">
        <v>7</v>
      </c>
      <c r="D8" s="14" t="s">
        <v>44</v>
      </c>
      <c r="E8" s="14">
        <v>300</v>
      </c>
      <c r="F8" s="116">
        <f t="shared" si="0"/>
        <v>330</v>
      </c>
      <c r="G8" s="117" t="e">
        <f>G7+100</f>
        <v>#REF!</v>
      </c>
      <c r="H8" s="118">
        <v>0</v>
      </c>
      <c r="I8" s="119">
        <f t="shared" si="1"/>
        <v>0</v>
      </c>
      <c r="J8" s="120">
        <f t="shared" si="2"/>
        <v>0</v>
      </c>
      <c r="K8" s="119">
        <f t="shared" si="3"/>
        <v>990000</v>
      </c>
      <c r="L8" s="4" t="s">
        <v>45</v>
      </c>
      <c r="P8" s="2"/>
    </row>
    <row r="9" spans="1:17" ht="16.5" x14ac:dyDescent="0.3">
      <c r="A9" s="90">
        <v>8</v>
      </c>
      <c r="B9" s="17">
        <v>706</v>
      </c>
      <c r="C9" s="17">
        <v>7</v>
      </c>
      <c r="D9" s="14" t="s">
        <v>44</v>
      </c>
      <c r="E9" s="14">
        <v>300</v>
      </c>
      <c r="F9" s="116">
        <f t="shared" si="0"/>
        <v>330</v>
      </c>
      <c r="G9" s="117" t="e">
        <f>#REF!</f>
        <v>#REF!</v>
      </c>
      <c r="H9" s="118">
        <v>0</v>
      </c>
      <c r="I9" s="119">
        <f t="shared" si="1"/>
        <v>0</v>
      </c>
      <c r="J9" s="120">
        <f t="shared" si="2"/>
        <v>0</v>
      </c>
      <c r="K9" s="119">
        <f t="shared" si="3"/>
        <v>990000</v>
      </c>
      <c r="L9" s="4" t="s">
        <v>45</v>
      </c>
      <c r="P9" s="2"/>
    </row>
    <row r="10" spans="1:17" ht="16.5" x14ac:dyDescent="0.3">
      <c r="A10" s="90">
        <v>9</v>
      </c>
      <c r="B10" s="17">
        <v>707</v>
      </c>
      <c r="C10" s="17">
        <v>7</v>
      </c>
      <c r="D10" s="14" t="s">
        <v>44</v>
      </c>
      <c r="E10" s="14">
        <v>300</v>
      </c>
      <c r="F10" s="116">
        <f t="shared" si="0"/>
        <v>330</v>
      </c>
      <c r="G10" s="117" t="e">
        <f>G9</f>
        <v>#REF!</v>
      </c>
      <c r="H10" s="118">
        <v>0</v>
      </c>
      <c r="I10" s="119">
        <f t="shared" si="1"/>
        <v>0</v>
      </c>
      <c r="J10" s="120">
        <f t="shared" si="2"/>
        <v>0</v>
      </c>
      <c r="K10" s="119">
        <f t="shared" si="3"/>
        <v>990000</v>
      </c>
      <c r="L10" s="4" t="s">
        <v>45</v>
      </c>
      <c r="P10" s="2"/>
    </row>
    <row r="11" spans="1:17" ht="16.5" x14ac:dyDescent="0.3">
      <c r="A11" s="90">
        <v>10</v>
      </c>
      <c r="B11" s="17">
        <v>901</v>
      </c>
      <c r="C11" s="17">
        <v>9</v>
      </c>
      <c r="D11" s="14" t="s">
        <v>44</v>
      </c>
      <c r="E11" s="14">
        <v>300</v>
      </c>
      <c r="F11" s="116">
        <f t="shared" si="0"/>
        <v>330</v>
      </c>
      <c r="G11" s="117" t="e">
        <f>#REF!+100</f>
        <v>#REF!</v>
      </c>
      <c r="H11" s="118">
        <v>0</v>
      </c>
      <c r="I11" s="119">
        <f t="shared" si="1"/>
        <v>0</v>
      </c>
      <c r="J11" s="120">
        <f t="shared" si="2"/>
        <v>0</v>
      </c>
      <c r="K11" s="119">
        <f t="shared" si="3"/>
        <v>990000</v>
      </c>
      <c r="L11" s="4" t="s">
        <v>45</v>
      </c>
      <c r="P11" s="2"/>
    </row>
    <row r="12" spans="1:17" ht="16.5" x14ac:dyDescent="0.3">
      <c r="A12" s="90">
        <v>11</v>
      </c>
      <c r="B12" s="17">
        <v>904</v>
      </c>
      <c r="C12" s="17">
        <v>9</v>
      </c>
      <c r="D12" s="14" t="s">
        <v>44</v>
      </c>
      <c r="E12" s="14">
        <v>300</v>
      </c>
      <c r="F12" s="116">
        <f t="shared" si="0"/>
        <v>330</v>
      </c>
      <c r="G12" s="117" t="e">
        <f>#REF!</f>
        <v>#REF!</v>
      </c>
      <c r="H12" s="118">
        <v>0</v>
      </c>
      <c r="I12" s="119">
        <f t="shared" si="1"/>
        <v>0</v>
      </c>
      <c r="J12" s="120">
        <f t="shared" si="2"/>
        <v>0</v>
      </c>
      <c r="K12" s="119">
        <f t="shared" si="3"/>
        <v>990000</v>
      </c>
      <c r="L12" s="4" t="s">
        <v>45</v>
      </c>
      <c r="P12" s="2"/>
    </row>
    <row r="13" spans="1:17" ht="16.5" x14ac:dyDescent="0.3">
      <c r="A13" s="90">
        <v>12</v>
      </c>
      <c r="B13" s="17">
        <v>905</v>
      </c>
      <c r="C13" s="13">
        <v>9</v>
      </c>
      <c r="D13" s="14" t="s">
        <v>44</v>
      </c>
      <c r="E13" s="14">
        <v>300</v>
      </c>
      <c r="F13" s="116">
        <f t="shared" si="0"/>
        <v>330</v>
      </c>
      <c r="G13" s="117" t="e">
        <f>G12</f>
        <v>#REF!</v>
      </c>
      <c r="H13" s="118">
        <v>0</v>
      </c>
      <c r="I13" s="119">
        <f t="shared" si="1"/>
        <v>0</v>
      </c>
      <c r="J13" s="120">
        <f t="shared" si="2"/>
        <v>0</v>
      </c>
      <c r="K13" s="119">
        <f t="shared" si="3"/>
        <v>990000</v>
      </c>
      <c r="L13" s="4" t="s">
        <v>45</v>
      </c>
      <c r="P13" s="2"/>
    </row>
    <row r="14" spans="1:17" ht="16.5" x14ac:dyDescent="0.3">
      <c r="A14" s="90">
        <v>13</v>
      </c>
      <c r="B14" s="17">
        <v>907</v>
      </c>
      <c r="C14" s="13">
        <v>9</v>
      </c>
      <c r="D14" s="14" t="s">
        <v>44</v>
      </c>
      <c r="E14" s="14">
        <v>300</v>
      </c>
      <c r="F14" s="116">
        <f t="shared" si="0"/>
        <v>330</v>
      </c>
      <c r="G14" s="117" t="e">
        <f>#REF!</f>
        <v>#REF!</v>
      </c>
      <c r="H14" s="118">
        <v>0</v>
      </c>
      <c r="I14" s="119">
        <f t="shared" si="1"/>
        <v>0</v>
      </c>
      <c r="J14" s="120">
        <f t="shared" si="2"/>
        <v>0</v>
      </c>
      <c r="K14" s="119">
        <f t="shared" si="3"/>
        <v>990000</v>
      </c>
      <c r="L14" s="4" t="s">
        <v>45</v>
      </c>
      <c r="P14" s="2"/>
    </row>
    <row r="15" spans="1:17" ht="16.5" x14ac:dyDescent="0.3">
      <c r="A15" s="90">
        <v>14</v>
      </c>
      <c r="B15" s="17">
        <v>908</v>
      </c>
      <c r="C15" s="13">
        <v>9</v>
      </c>
      <c r="D15" s="14" t="s">
        <v>44</v>
      </c>
      <c r="E15" s="14">
        <v>300</v>
      </c>
      <c r="F15" s="116">
        <f t="shared" si="0"/>
        <v>330</v>
      </c>
      <c r="G15" s="117" t="e">
        <f t="shared" ref="G15" si="4">G14</f>
        <v>#REF!</v>
      </c>
      <c r="H15" s="118">
        <v>0</v>
      </c>
      <c r="I15" s="119">
        <f t="shared" si="1"/>
        <v>0</v>
      </c>
      <c r="J15" s="120">
        <f t="shared" si="2"/>
        <v>0</v>
      </c>
      <c r="K15" s="119">
        <f t="shared" si="3"/>
        <v>990000</v>
      </c>
      <c r="L15" s="4" t="s">
        <v>45</v>
      </c>
      <c r="P15" s="2"/>
    </row>
    <row r="16" spans="1:17" ht="16.5" x14ac:dyDescent="0.3">
      <c r="A16" s="90">
        <v>15</v>
      </c>
      <c r="B16" s="18">
        <v>1001</v>
      </c>
      <c r="C16" s="13">
        <v>10</v>
      </c>
      <c r="D16" s="14" t="s">
        <v>44</v>
      </c>
      <c r="E16" s="14">
        <v>300</v>
      </c>
      <c r="F16" s="116">
        <f t="shared" si="0"/>
        <v>330</v>
      </c>
      <c r="G16" s="117" t="e">
        <f>G15+100</f>
        <v>#REF!</v>
      </c>
      <c r="H16" s="118">
        <v>0</v>
      </c>
      <c r="I16" s="119">
        <f t="shared" si="1"/>
        <v>0</v>
      </c>
      <c r="J16" s="120">
        <f t="shared" si="2"/>
        <v>0</v>
      </c>
      <c r="K16" s="119">
        <f t="shared" si="3"/>
        <v>990000</v>
      </c>
      <c r="L16" s="4" t="s">
        <v>45</v>
      </c>
      <c r="P16" s="2"/>
    </row>
    <row r="17" spans="1:16" ht="16.5" x14ac:dyDescent="0.3">
      <c r="A17" s="90">
        <v>16</v>
      </c>
      <c r="B17" s="18">
        <v>1004</v>
      </c>
      <c r="C17" s="13">
        <v>10</v>
      </c>
      <c r="D17" s="14" t="s">
        <v>44</v>
      </c>
      <c r="E17" s="14">
        <v>300</v>
      </c>
      <c r="F17" s="116">
        <f t="shared" si="0"/>
        <v>330</v>
      </c>
      <c r="G17" s="117" t="e">
        <f>#REF!</f>
        <v>#REF!</v>
      </c>
      <c r="H17" s="118">
        <v>0</v>
      </c>
      <c r="I17" s="119">
        <f t="shared" si="1"/>
        <v>0</v>
      </c>
      <c r="J17" s="120">
        <f t="shared" si="2"/>
        <v>0</v>
      </c>
      <c r="K17" s="119">
        <f t="shared" si="3"/>
        <v>990000</v>
      </c>
      <c r="L17" s="4" t="s">
        <v>45</v>
      </c>
      <c r="P17" s="2"/>
    </row>
    <row r="18" spans="1:16" ht="16.5" x14ac:dyDescent="0.3">
      <c r="A18" s="90">
        <v>17</v>
      </c>
      <c r="B18" s="18">
        <v>1005</v>
      </c>
      <c r="C18" s="13">
        <v>10</v>
      </c>
      <c r="D18" s="14" t="s">
        <v>44</v>
      </c>
      <c r="E18" s="14">
        <v>300</v>
      </c>
      <c r="F18" s="116">
        <f t="shared" si="0"/>
        <v>330</v>
      </c>
      <c r="G18" s="117" t="e">
        <f>G17</f>
        <v>#REF!</v>
      </c>
      <c r="H18" s="118">
        <v>0</v>
      </c>
      <c r="I18" s="119">
        <f t="shared" si="1"/>
        <v>0</v>
      </c>
      <c r="J18" s="120">
        <f t="shared" si="2"/>
        <v>0</v>
      </c>
      <c r="K18" s="119">
        <f t="shared" si="3"/>
        <v>990000</v>
      </c>
      <c r="L18" s="4" t="s">
        <v>45</v>
      </c>
      <c r="P18" s="2"/>
    </row>
    <row r="19" spans="1:16" ht="16.5" x14ac:dyDescent="0.3">
      <c r="A19" s="90">
        <v>18</v>
      </c>
      <c r="B19" s="18">
        <v>1007</v>
      </c>
      <c r="C19" s="13">
        <v>10</v>
      </c>
      <c r="D19" s="14" t="s">
        <v>44</v>
      </c>
      <c r="E19" s="14">
        <v>300</v>
      </c>
      <c r="F19" s="116">
        <f t="shared" si="0"/>
        <v>330</v>
      </c>
      <c r="G19" s="117" t="e">
        <f>#REF!</f>
        <v>#REF!</v>
      </c>
      <c r="H19" s="118">
        <v>0</v>
      </c>
      <c r="I19" s="119">
        <f t="shared" si="1"/>
        <v>0</v>
      </c>
      <c r="J19" s="120">
        <f t="shared" si="2"/>
        <v>0</v>
      </c>
      <c r="K19" s="119">
        <f t="shared" si="3"/>
        <v>990000</v>
      </c>
      <c r="L19" s="4" t="s">
        <v>45</v>
      </c>
      <c r="P19" s="2"/>
    </row>
    <row r="20" spans="1:16" ht="16.5" x14ac:dyDescent="0.3">
      <c r="A20" s="90">
        <v>19</v>
      </c>
      <c r="B20" s="18">
        <v>1008</v>
      </c>
      <c r="C20" s="13">
        <v>10</v>
      </c>
      <c r="D20" s="14" t="s">
        <v>44</v>
      </c>
      <c r="E20" s="14">
        <v>300</v>
      </c>
      <c r="F20" s="116">
        <f t="shared" si="0"/>
        <v>330</v>
      </c>
      <c r="G20" s="117" t="e">
        <f>G19</f>
        <v>#REF!</v>
      </c>
      <c r="H20" s="118">
        <v>0</v>
      </c>
      <c r="I20" s="119">
        <f t="shared" si="1"/>
        <v>0</v>
      </c>
      <c r="J20" s="120">
        <f t="shared" si="2"/>
        <v>0</v>
      </c>
      <c r="K20" s="119">
        <f t="shared" si="3"/>
        <v>990000</v>
      </c>
      <c r="L20" s="4" t="s">
        <v>45</v>
      </c>
      <c r="P20" s="2"/>
    </row>
    <row r="21" spans="1:16" ht="16.5" x14ac:dyDescent="0.3">
      <c r="A21" s="90">
        <v>20</v>
      </c>
      <c r="B21" s="18">
        <v>1101</v>
      </c>
      <c r="C21" s="13">
        <v>11</v>
      </c>
      <c r="D21" s="14" t="s">
        <v>44</v>
      </c>
      <c r="E21" s="14">
        <v>300</v>
      </c>
      <c r="F21" s="116">
        <f t="shared" si="0"/>
        <v>330</v>
      </c>
      <c r="G21" s="117" t="e">
        <f>G20+100</f>
        <v>#REF!</v>
      </c>
      <c r="H21" s="118">
        <v>0</v>
      </c>
      <c r="I21" s="119">
        <f t="shared" si="1"/>
        <v>0</v>
      </c>
      <c r="J21" s="120">
        <f t="shared" si="2"/>
        <v>0</v>
      </c>
      <c r="K21" s="119">
        <f t="shared" si="3"/>
        <v>990000</v>
      </c>
      <c r="L21" s="4" t="s">
        <v>45</v>
      </c>
      <c r="P21" s="2"/>
    </row>
    <row r="22" spans="1:16" ht="16.5" x14ac:dyDescent="0.3">
      <c r="A22" s="90">
        <v>21</v>
      </c>
      <c r="B22" s="18">
        <v>1104</v>
      </c>
      <c r="C22" s="13">
        <v>11</v>
      </c>
      <c r="D22" s="14" t="s">
        <v>44</v>
      </c>
      <c r="E22" s="14">
        <v>300</v>
      </c>
      <c r="F22" s="116">
        <f t="shared" si="0"/>
        <v>330</v>
      </c>
      <c r="G22" s="117" t="e">
        <f>#REF!</f>
        <v>#REF!</v>
      </c>
      <c r="H22" s="118">
        <v>0</v>
      </c>
      <c r="I22" s="119">
        <f t="shared" si="1"/>
        <v>0</v>
      </c>
      <c r="J22" s="120">
        <f t="shared" si="2"/>
        <v>0</v>
      </c>
      <c r="K22" s="119">
        <f t="shared" si="3"/>
        <v>990000</v>
      </c>
      <c r="L22" s="4" t="s">
        <v>45</v>
      </c>
      <c r="P22" s="2"/>
    </row>
    <row r="23" spans="1:16" ht="16.5" x14ac:dyDescent="0.3">
      <c r="A23" s="90">
        <v>22</v>
      </c>
      <c r="B23" s="18">
        <v>1105</v>
      </c>
      <c r="C23" s="13">
        <v>11</v>
      </c>
      <c r="D23" s="14" t="s">
        <v>44</v>
      </c>
      <c r="E23" s="14">
        <v>300</v>
      </c>
      <c r="F23" s="116">
        <f t="shared" si="0"/>
        <v>330</v>
      </c>
      <c r="G23" s="117" t="e">
        <f>G22</f>
        <v>#REF!</v>
      </c>
      <c r="H23" s="118">
        <v>0</v>
      </c>
      <c r="I23" s="119">
        <f t="shared" si="1"/>
        <v>0</v>
      </c>
      <c r="J23" s="120">
        <f t="shared" si="2"/>
        <v>0</v>
      </c>
      <c r="K23" s="119">
        <f t="shared" si="3"/>
        <v>990000</v>
      </c>
      <c r="L23" s="4" t="s">
        <v>45</v>
      </c>
      <c r="P23" s="2"/>
    </row>
    <row r="24" spans="1:16" ht="16.5" x14ac:dyDescent="0.3">
      <c r="A24" s="90">
        <v>23</v>
      </c>
      <c r="B24" s="18">
        <v>1107</v>
      </c>
      <c r="C24" s="13">
        <v>11</v>
      </c>
      <c r="D24" s="14" t="s">
        <v>44</v>
      </c>
      <c r="E24" s="14">
        <v>300</v>
      </c>
      <c r="F24" s="116">
        <f t="shared" si="0"/>
        <v>330</v>
      </c>
      <c r="G24" s="117" t="e">
        <f>#REF!</f>
        <v>#REF!</v>
      </c>
      <c r="H24" s="118">
        <v>0</v>
      </c>
      <c r="I24" s="119">
        <f t="shared" si="1"/>
        <v>0</v>
      </c>
      <c r="J24" s="120">
        <f t="shared" si="2"/>
        <v>0</v>
      </c>
      <c r="K24" s="119">
        <f t="shared" si="3"/>
        <v>990000</v>
      </c>
      <c r="L24" s="4" t="s">
        <v>45</v>
      </c>
      <c r="P24" s="2"/>
    </row>
    <row r="25" spans="1:16" ht="16.5" x14ac:dyDescent="0.3">
      <c r="A25" s="90">
        <v>24</v>
      </c>
      <c r="B25" s="18">
        <v>1108</v>
      </c>
      <c r="C25" s="13">
        <v>11</v>
      </c>
      <c r="D25" s="14" t="s">
        <v>44</v>
      </c>
      <c r="E25" s="14">
        <v>300</v>
      </c>
      <c r="F25" s="116">
        <f t="shared" si="0"/>
        <v>330</v>
      </c>
      <c r="G25" s="117" t="e">
        <f>G24</f>
        <v>#REF!</v>
      </c>
      <c r="H25" s="118">
        <v>0</v>
      </c>
      <c r="I25" s="119">
        <f t="shared" si="1"/>
        <v>0</v>
      </c>
      <c r="J25" s="120">
        <f t="shared" si="2"/>
        <v>0</v>
      </c>
      <c r="K25" s="119">
        <f t="shared" si="3"/>
        <v>990000</v>
      </c>
      <c r="L25" s="4" t="s">
        <v>45</v>
      </c>
      <c r="P25" s="2"/>
    </row>
    <row r="26" spans="1:16" ht="16.5" x14ac:dyDescent="0.3">
      <c r="A26" s="90">
        <v>25</v>
      </c>
      <c r="B26" s="18">
        <v>1201</v>
      </c>
      <c r="C26" s="13">
        <v>12</v>
      </c>
      <c r="D26" s="14" t="s">
        <v>44</v>
      </c>
      <c r="E26" s="14">
        <v>300</v>
      </c>
      <c r="F26" s="116">
        <f t="shared" si="0"/>
        <v>330</v>
      </c>
      <c r="G26" s="117" t="e">
        <f>G25+100</f>
        <v>#REF!</v>
      </c>
      <c r="H26" s="118">
        <v>0</v>
      </c>
      <c r="I26" s="119">
        <f t="shared" si="1"/>
        <v>0</v>
      </c>
      <c r="J26" s="120">
        <f t="shared" si="2"/>
        <v>0</v>
      </c>
      <c r="K26" s="119">
        <f t="shared" si="3"/>
        <v>990000</v>
      </c>
      <c r="L26" s="4" t="s">
        <v>45</v>
      </c>
      <c r="P26" s="2"/>
    </row>
    <row r="27" spans="1:16" ht="16.5" x14ac:dyDescent="0.3">
      <c r="A27" s="90">
        <v>26</v>
      </c>
      <c r="B27" s="18">
        <v>1203</v>
      </c>
      <c r="C27" s="13">
        <v>12</v>
      </c>
      <c r="D27" s="14" t="s">
        <v>44</v>
      </c>
      <c r="E27" s="14">
        <v>300</v>
      </c>
      <c r="F27" s="116">
        <f t="shared" si="0"/>
        <v>330</v>
      </c>
      <c r="G27" s="117" t="e">
        <f>#REF!</f>
        <v>#REF!</v>
      </c>
      <c r="H27" s="118">
        <v>0</v>
      </c>
      <c r="I27" s="119">
        <f t="shared" si="1"/>
        <v>0</v>
      </c>
      <c r="J27" s="120">
        <f t="shared" si="2"/>
        <v>0</v>
      </c>
      <c r="K27" s="119">
        <f t="shared" si="3"/>
        <v>990000</v>
      </c>
      <c r="L27" s="4" t="s">
        <v>45</v>
      </c>
      <c r="P27" s="2"/>
    </row>
    <row r="28" spans="1:16" ht="16.5" x14ac:dyDescent="0.3">
      <c r="A28" s="90">
        <v>27</v>
      </c>
      <c r="B28" s="18">
        <v>1204</v>
      </c>
      <c r="C28" s="13">
        <v>12</v>
      </c>
      <c r="D28" s="14" t="s">
        <v>44</v>
      </c>
      <c r="E28" s="14">
        <v>300</v>
      </c>
      <c r="F28" s="116">
        <f t="shared" si="0"/>
        <v>330</v>
      </c>
      <c r="G28" s="117" t="e">
        <f>G27</f>
        <v>#REF!</v>
      </c>
      <c r="H28" s="118">
        <v>0</v>
      </c>
      <c r="I28" s="119">
        <f t="shared" si="1"/>
        <v>0</v>
      </c>
      <c r="J28" s="120">
        <f t="shared" si="2"/>
        <v>0</v>
      </c>
      <c r="K28" s="119">
        <f t="shared" si="3"/>
        <v>990000</v>
      </c>
      <c r="L28" s="4" t="s">
        <v>45</v>
      </c>
      <c r="P28" s="2"/>
    </row>
    <row r="29" spans="1:16" ht="16.5" x14ac:dyDescent="0.3">
      <c r="A29" s="90">
        <v>28</v>
      </c>
      <c r="B29" s="18">
        <v>1205</v>
      </c>
      <c r="C29" s="13">
        <v>12</v>
      </c>
      <c r="D29" s="14" t="s">
        <v>44</v>
      </c>
      <c r="E29" s="14">
        <v>300</v>
      </c>
      <c r="F29" s="116">
        <f t="shared" si="0"/>
        <v>330</v>
      </c>
      <c r="G29" s="117" t="e">
        <f>G28</f>
        <v>#REF!</v>
      </c>
      <c r="H29" s="118">
        <v>0</v>
      </c>
      <c r="I29" s="119">
        <f t="shared" si="1"/>
        <v>0</v>
      </c>
      <c r="J29" s="120">
        <f t="shared" si="2"/>
        <v>0</v>
      </c>
      <c r="K29" s="119">
        <f t="shared" si="3"/>
        <v>990000</v>
      </c>
      <c r="L29" s="4" t="s">
        <v>45</v>
      </c>
      <c r="P29" s="2"/>
    </row>
    <row r="30" spans="1:16" ht="16.5" x14ac:dyDescent="0.3">
      <c r="A30" s="90">
        <v>29</v>
      </c>
      <c r="B30" s="18">
        <v>1206</v>
      </c>
      <c r="C30" s="13">
        <v>12</v>
      </c>
      <c r="D30" s="14" t="s">
        <v>44</v>
      </c>
      <c r="E30" s="14">
        <v>300</v>
      </c>
      <c r="F30" s="116">
        <f t="shared" ref="F30:F60" si="5">E30*1.1</f>
        <v>330</v>
      </c>
      <c r="G30" s="117" t="e">
        <f>G29</f>
        <v>#REF!</v>
      </c>
      <c r="H30" s="118">
        <v>0</v>
      </c>
      <c r="I30" s="119">
        <f t="shared" ref="I30:I61" si="6">ROUND(H30*1.08,0)</f>
        <v>0</v>
      </c>
      <c r="J30" s="120">
        <f t="shared" ref="J30:J60" si="7">MROUND((I30*0.03/12),500)</f>
        <v>0</v>
      </c>
      <c r="K30" s="119">
        <f t="shared" si="3"/>
        <v>990000</v>
      </c>
      <c r="L30" s="4" t="s">
        <v>45</v>
      </c>
      <c r="P30" s="2"/>
    </row>
    <row r="31" spans="1:16" ht="16.5" x14ac:dyDescent="0.3">
      <c r="A31" s="90">
        <v>30</v>
      </c>
      <c r="B31" s="18">
        <v>1207</v>
      </c>
      <c r="C31" s="13">
        <v>12</v>
      </c>
      <c r="D31" s="14" t="s">
        <v>44</v>
      </c>
      <c r="E31" s="14">
        <v>300</v>
      </c>
      <c r="F31" s="116">
        <f t="shared" si="5"/>
        <v>330</v>
      </c>
      <c r="G31" s="117" t="e">
        <f>G30</f>
        <v>#REF!</v>
      </c>
      <c r="H31" s="118">
        <v>0</v>
      </c>
      <c r="I31" s="119">
        <f t="shared" si="6"/>
        <v>0</v>
      </c>
      <c r="J31" s="120">
        <f t="shared" si="7"/>
        <v>0</v>
      </c>
      <c r="K31" s="119">
        <f t="shared" si="3"/>
        <v>990000</v>
      </c>
      <c r="L31" s="4" t="s">
        <v>45</v>
      </c>
      <c r="P31" s="2"/>
    </row>
    <row r="32" spans="1:16" ht="16.5" x14ac:dyDescent="0.3">
      <c r="A32" s="90">
        <v>31</v>
      </c>
      <c r="B32" s="18">
        <v>1208</v>
      </c>
      <c r="C32" s="13">
        <v>12</v>
      </c>
      <c r="D32" s="14" t="s">
        <v>44</v>
      </c>
      <c r="E32" s="14">
        <v>300</v>
      </c>
      <c r="F32" s="116">
        <f t="shared" si="5"/>
        <v>330</v>
      </c>
      <c r="G32" s="117" t="e">
        <f>G31</f>
        <v>#REF!</v>
      </c>
      <c r="H32" s="118">
        <v>0</v>
      </c>
      <c r="I32" s="119">
        <f t="shared" si="6"/>
        <v>0</v>
      </c>
      <c r="J32" s="120">
        <f t="shared" si="7"/>
        <v>0</v>
      </c>
      <c r="K32" s="119">
        <f t="shared" si="3"/>
        <v>990000</v>
      </c>
      <c r="L32" s="4" t="s">
        <v>45</v>
      </c>
      <c r="P32" s="2"/>
    </row>
    <row r="33" spans="1:16" ht="16.5" x14ac:dyDescent="0.3">
      <c r="A33" s="90">
        <v>32</v>
      </c>
      <c r="B33" s="18">
        <v>1209</v>
      </c>
      <c r="C33" s="13">
        <v>12</v>
      </c>
      <c r="D33" s="14" t="s">
        <v>44</v>
      </c>
      <c r="E33" s="14">
        <v>300</v>
      </c>
      <c r="F33" s="116">
        <f t="shared" si="5"/>
        <v>330</v>
      </c>
      <c r="G33" s="117" t="e">
        <f>G32</f>
        <v>#REF!</v>
      </c>
      <c r="H33" s="118">
        <v>0</v>
      </c>
      <c r="I33" s="119">
        <f t="shared" si="6"/>
        <v>0</v>
      </c>
      <c r="J33" s="120">
        <f t="shared" si="7"/>
        <v>0</v>
      </c>
      <c r="K33" s="119">
        <f t="shared" si="3"/>
        <v>990000</v>
      </c>
      <c r="L33" s="4" t="s">
        <v>45</v>
      </c>
      <c r="P33" s="2"/>
    </row>
    <row r="34" spans="1:16" ht="16.5" x14ac:dyDescent="0.3">
      <c r="A34" s="90">
        <v>33</v>
      </c>
      <c r="B34" s="18">
        <v>1210</v>
      </c>
      <c r="C34" s="13">
        <v>12</v>
      </c>
      <c r="D34" s="14" t="s">
        <v>44</v>
      </c>
      <c r="E34" s="14">
        <v>300</v>
      </c>
      <c r="F34" s="116">
        <f t="shared" si="5"/>
        <v>330</v>
      </c>
      <c r="G34" s="117" t="e">
        <f>G33</f>
        <v>#REF!</v>
      </c>
      <c r="H34" s="118">
        <v>0</v>
      </c>
      <c r="I34" s="119">
        <f t="shared" si="6"/>
        <v>0</v>
      </c>
      <c r="J34" s="120">
        <f t="shared" si="7"/>
        <v>0</v>
      </c>
      <c r="K34" s="119">
        <f t="shared" si="3"/>
        <v>990000</v>
      </c>
      <c r="L34" s="4" t="s">
        <v>45</v>
      </c>
      <c r="P34" s="2"/>
    </row>
    <row r="35" spans="1:16" ht="16.5" x14ac:dyDescent="0.3">
      <c r="A35" s="90">
        <v>34</v>
      </c>
      <c r="B35" s="18">
        <v>1211</v>
      </c>
      <c r="C35" s="13">
        <v>12</v>
      </c>
      <c r="D35" s="14" t="s">
        <v>44</v>
      </c>
      <c r="E35" s="14">
        <v>300</v>
      </c>
      <c r="F35" s="116">
        <f t="shared" si="5"/>
        <v>330</v>
      </c>
      <c r="G35" s="117" t="e">
        <f>G34</f>
        <v>#REF!</v>
      </c>
      <c r="H35" s="118">
        <v>0</v>
      </c>
      <c r="I35" s="119">
        <f t="shared" si="6"/>
        <v>0</v>
      </c>
      <c r="J35" s="120">
        <f t="shared" si="7"/>
        <v>0</v>
      </c>
      <c r="K35" s="119">
        <f t="shared" si="3"/>
        <v>990000</v>
      </c>
      <c r="L35" s="4" t="s">
        <v>45</v>
      </c>
      <c r="P35" s="2"/>
    </row>
    <row r="36" spans="1:16" ht="16.5" x14ac:dyDescent="0.3">
      <c r="A36" s="90">
        <v>35</v>
      </c>
      <c r="B36" s="18">
        <v>1301</v>
      </c>
      <c r="C36" s="13">
        <v>13</v>
      </c>
      <c r="D36" s="14" t="s">
        <v>44</v>
      </c>
      <c r="E36" s="14">
        <v>300</v>
      </c>
      <c r="F36" s="116">
        <f t="shared" si="5"/>
        <v>330</v>
      </c>
      <c r="G36" s="117" t="e">
        <f>G35+100</f>
        <v>#REF!</v>
      </c>
      <c r="H36" s="118">
        <v>0</v>
      </c>
      <c r="I36" s="119">
        <f t="shared" si="6"/>
        <v>0</v>
      </c>
      <c r="J36" s="120">
        <f t="shared" si="7"/>
        <v>0</v>
      </c>
      <c r="K36" s="119">
        <f t="shared" si="3"/>
        <v>990000</v>
      </c>
      <c r="L36" s="4" t="s">
        <v>45</v>
      </c>
      <c r="P36" s="2"/>
    </row>
    <row r="37" spans="1:16" ht="16.5" x14ac:dyDescent="0.3">
      <c r="A37" s="90">
        <v>36</v>
      </c>
      <c r="B37" s="18">
        <v>1303</v>
      </c>
      <c r="C37" s="13">
        <v>13</v>
      </c>
      <c r="D37" s="14" t="s">
        <v>44</v>
      </c>
      <c r="E37" s="14">
        <v>300</v>
      </c>
      <c r="F37" s="116">
        <f t="shared" si="5"/>
        <v>330</v>
      </c>
      <c r="G37" s="117" t="e">
        <f>#REF!</f>
        <v>#REF!</v>
      </c>
      <c r="H37" s="118">
        <v>0</v>
      </c>
      <c r="I37" s="119">
        <f t="shared" si="6"/>
        <v>0</v>
      </c>
      <c r="J37" s="120">
        <f t="shared" si="7"/>
        <v>0</v>
      </c>
      <c r="K37" s="119">
        <f t="shared" si="3"/>
        <v>990000</v>
      </c>
      <c r="L37" s="4" t="s">
        <v>45</v>
      </c>
      <c r="P37" s="2"/>
    </row>
    <row r="38" spans="1:16" ht="16.5" x14ac:dyDescent="0.3">
      <c r="A38" s="90">
        <v>37</v>
      </c>
      <c r="B38" s="18">
        <v>1304</v>
      </c>
      <c r="C38" s="13">
        <v>13</v>
      </c>
      <c r="D38" s="14" t="s">
        <v>44</v>
      </c>
      <c r="E38" s="14">
        <v>300</v>
      </c>
      <c r="F38" s="116">
        <f t="shared" si="5"/>
        <v>330</v>
      </c>
      <c r="G38" s="117" t="e">
        <f>G37</f>
        <v>#REF!</v>
      </c>
      <c r="H38" s="118">
        <v>0</v>
      </c>
      <c r="I38" s="119">
        <f t="shared" si="6"/>
        <v>0</v>
      </c>
      <c r="J38" s="120">
        <f t="shared" si="7"/>
        <v>0</v>
      </c>
      <c r="K38" s="119">
        <f t="shared" si="3"/>
        <v>990000</v>
      </c>
      <c r="L38" s="4" t="s">
        <v>45</v>
      </c>
      <c r="P38" s="2"/>
    </row>
    <row r="39" spans="1:16" ht="16.5" x14ac:dyDescent="0.3">
      <c r="A39" s="90">
        <v>38</v>
      </c>
      <c r="B39" s="18">
        <v>1305</v>
      </c>
      <c r="C39" s="13">
        <v>13</v>
      </c>
      <c r="D39" s="14" t="s">
        <v>44</v>
      </c>
      <c r="E39" s="14">
        <v>300</v>
      </c>
      <c r="F39" s="116">
        <f t="shared" si="5"/>
        <v>330</v>
      </c>
      <c r="G39" s="117" t="e">
        <f>G38</f>
        <v>#REF!</v>
      </c>
      <c r="H39" s="118">
        <v>0</v>
      </c>
      <c r="I39" s="119">
        <f t="shared" si="6"/>
        <v>0</v>
      </c>
      <c r="J39" s="120">
        <f t="shared" si="7"/>
        <v>0</v>
      </c>
      <c r="K39" s="119">
        <f t="shared" si="3"/>
        <v>990000</v>
      </c>
      <c r="L39" s="4" t="s">
        <v>45</v>
      </c>
      <c r="P39" s="2"/>
    </row>
    <row r="40" spans="1:16" ht="16.5" x14ac:dyDescent="0.3">
      <c r="A40" s="90">
        <v>39</v>
      </c>
      <c r="B40" s="18">
        <v>1306</v>
      </c>
      <c r="C40" s="13">
        <v>13</v>
      </c>
      <c r="D40" s="14" t="s">
        <v>44</v>
      </c>
      <c r="E40" s="14">
        <v>300</v>
      </c>
      <c r="F40" s="116">
        <f t="shared" si="5"/>
        <v>330</v>
      </c>
      <c r="G40" s="117" t="e">
        <f>G39</f>
        <v>#REF!</v>
      </c>
      <c r="H40" s="118">
        <v>0</v>
      </c>
      <c r="I40" s="119">
        <f t="shared" si="6"/>
        <v>0</v>
      </c>
      <c r="J40" s="120">
        <f t="shared" si="7"/>
        <v>0</v>
      </c>
      <c r="K40" s="119">
        <f t="shared" si="3"/>
        <v>990000</v>
      </c>
      <c r="L40" s="4" t="s">
        <v>45</v>
      </c>
      <c r="P40" s="2"/>
    </row>
    <row r="41" spans="1:16" ht="16.5" x14ac:dyDescent="0.3">
      <c r="A41" s="90">
        <v>40</v>
      </c>
      <c r="B41" s="18">
        <v>1307</v>
      </c>
      <c r="C41" s="13">
        <v>13</v>
      </c>
      <c r="D41" s="14" t="s">
        <v>44</v>
      </c>
      <c r="E41" s="14">
        <v>300</v>
      </c>
      <c r="F41" s="116">
        <f t="shared" si="5"/>
        <v>330</v>
      </c>
      <c r="G41" s="117" t="e">
        <f>G40</f>
        <v>#REF!</v>
      </c>
      <c r="H41" s="118">
        <v>0</v>
      </c>
      <c r="I41" s="119">
        <f t="shared" si="6"/>
        <v>0</v>
      </c>
      <c r="J41" s="120">
        <f t="shared" si="7"/>
        <v>0</v>
      </c>
      <c r="K41" s="119">
        <f t="shared" si="3"/>
        <v>990000</v>
      </c>
      <c r="L41" s="4" t="s">
        <v>45</v>
      </c>
      <c r="P41" s="2"/>
    </row>
    <row r="42" spans="1:16" ht="16.5" x14ac:dyDescent="0.3">
      <c r="A42" s="90">
        <v>41</v>
      </c>
      <c r="B42" s="18">
        <v>1308</v>
      </c>
      <c r="C42" s="13">
        <v>13</v>
      </c>
      <c r="D42" s="14" t="s">
        <v>44</v>
      </c>
      <c r="E42" s="14">
        <v>300</v>
      </c>
      <c r="F42" s="116">
        <f t="shared" si="5"/>
        <v>330</v>
      </c>
      <c r="G42" s="117" t="e">
        <f>G41</f>
        <v>#REF!</v>
      </c>
      <c r="H42" s="118">
        <v>0</v>
      </c>
      <c r="I42" s="119">
        <f t="shared" si="6"/>
        <v>0</v>
      </c>
      <c r="J42" s="120">
        <f t="shared" si="7"/>
        <v>0</v>
      </c>
      <c r="K42" s="119">
        <f t="shared" si="3"/>
        <v>990000</v>
      </c>
      <c r="L42" s="4" t="s">
        <v>45</v>
      </c>
      <c r="P42" s="2"/>
    </row>
    <row r="43" spans="1:16" ht="16.5" x14ac:dyDescent="0.3">
      <c r="A43" s="90">
        <v>42</v>
      </c>
      <c r="B43" s="18">
        <v>1309</v>
      </c>
      <c r="C43" s="13">
        <v>13</v>
      </c>
      <c r="D43" s="14" t="s">
        <v>44</v>
      </c>
      <c r="E43" s="14">
        <v>300</v>
      </c>
      <c r="F43" s="116">
        <f t="shared" si="5"/>
        <v>330</v>
      </c>
      <c r="G43" s="117" t="e">
        <f>G42</f>
        <v>#REF!</v>
      </c>
      <c r="H43" s="118">
        <v>0</v>
      </c>
      <c r="I43" s="119">
        <f t="shared" si="6"/>
        <v>0</v>
      </c>
      <c r="J43" s="120">
        <f t="shared" si="7"/>
        <v>0</v>
      </c>
      <c r="K43" s="119">
        <f t="shared" si="3"/>
        <v>990000</v>
      </c>
      <c r="L43" s="4" t="s">
        <v>45</v>
      </c>
      <c r="P43" s="2"/>
    </row>
    <row r="44" spans="1:16" ht="16.5" x14ac:dyDescent="0.3">
      <c r="A44" s="90">
        <v>43</v>
      </c>
      <c r="B44" s="18">
        <v>1310</v>
      </c>
      <c r="C44" s="13">
        <v>13</v>
      </c>
      <c r="D44" s="14" t="s">
        <v>44</v>
      </c>
      <c r="E44" s="14">
        <v>300</v>
      </c>
      <c r="F44" s="116">
        <f t="shared" si="5"/>
        <v>330</v>
      </c>
      <c r="G44" s="117" t="e">
        <f>G43</f>
        <v>#REF!</v>
      </c>
      <c r="H44" s="118">
        <v>0</v>
      </c>
      <c r="I44" s="119">
        <f t="shared" si="6"/>
        <v>0</v>
      </c>
      <c r="J44" s="120">
        <f t="shared" si="7"/>
        <v>0</v>
      </c>
      <c r="K44" s="119">
        <f t="shared" si="3"/>
        <v>990000</v>
      </c>
      <c r="L44" s="4" t="s">
        <v>45</v>
      </c>
      <c r="P44" s="2"/>
    </row>
    <row r="45" spans="1:16" ht="16.5" x14ac:dyDescent="0.3">
      <c r="A45" s="90">
        <v>44</v>
      </c>
      <c r="B45" s="18">
        <v>1311</v>
      </c>
      <c r="C45" s="13">
        <v>13</v>
      </c>
      <c r="D45" s="14" t="s">
        <v>44</v>
      </c>
      <c r="E45" s="14">
        <v>300</v>
      </c>
      <c r="F45" s="116">
        <f t="shared" si="5"/>
        <v>330</v>
      </c>
      <c r="G45" s="117" t="e">
        <f>G44</f>
        <v>#REF!</v>
      </c>
      <c r="H45" s="118">
        <v>0</v>
      </c>
      <c r="I45" s="119">
        <f t="shared" si="6"/>
        <v>0</v>
      </c>
      <c r="J45" s="120">
        <f t="shared" si="7"/>
        <v>0</v>
      </c>
      <c r="K45" s="119">
        <f t="shared" si="3"/>
        <v>990000</v>
      </c>
      <c r="L45" s="4" t="s">
        <v>45</v>
      </c>
      <c r="P45" s="2"/>
    </row>
    <row r="46" spans="1:16" ht="16.5" x14ac:dyDescent="0.3">
      <c r="A46" s="90">
        <v>45</v>
      </c>
      <c r="B46" s="18">
        <v>1402</v>
      </c>
      <c r="C46" s="13">
        <v>14</v>
      </c>
      <c r="D46" s="14" t="s">
        <v>44</v>
      </c>
      <c r="E46" s="14">
        <v>300</v>
      </c>
      <c r="F46" s="116">
        <f t="shared" si="5"/>
        <v>330</v>
      </c>
      <c r="G46" s="117" t="e">
        <f>#REF!</f>
        <v>#REF!</v>
      </c>
      <c r="H46" s="118">
        <v>0</v>
      </c>
      <c r="I46" s="119">
        <f t="shared" si="6"/>
        <v>0</v>
      </c>
      <c r="J46" s="120">
        <f t="shared" si="7"/>
        <v>0</v>
      </c>
      <c r="K46" s="119">
        <f t="shared" si="3"/>
        <v>990000</v>
      </c>
      <c r="L46" s="4" t="s">
        <v>45</v>
      </c>
      <c r="P46" s="2"/>
    </row>
    <row r="47" spans="1:16" ht="16.5" x14ac:dyDescent="0.3">
      <c r="A47" s="90">
        <v>46</v>
      </c>
      <c r="B47" s="18">
        <v>1403</v>
      </c>
      <c r="C47" s="13">
        <v>14</v>
      </c>
      <c r="D47" s="14" t="s">
        <v>44</v>
      </c>
      <c r="E47" s="14">
        <v>300</v>
      </c>
      <c r="F47" s="116">
        <f t="shared" si="5"/>
        <v>330</v>
      </c>
      <c r="G47" s="117" t="e">
        <f>G46</f>
        <v>#REF!</v>
      </c>
      <c r="H47" s="118">
        <v>0</v>
      </c>
      <c r="I47" s="119">
        <f t="shared" si="6"/>
        <v>0</v>
      </c>
      <c r="J47" s="120">
        <f t="shared" si="7"/>
        <v>0</v>
      </c>
      <c r="K47" s="119">
        <f t="shared" si="3"/>
        <v>990000</v>
      </c>
      <c r="L47" s="4" t="s">
        <v>45</v>
      </c>
      <c r="P47" s="2"/>
    </row>
    <row r="48" spans="1:16" ht="16.5" x14ac:dyDescent="0.3">
      <c r="A48" s="90">
        <v>47</v>
      </c>
      <c r="B48" s="18">
        <v>1404</v>
      </c>
      <c r="C48" s="13">
        <v>14</v>
      </c>
      <c r="D48" s="14" t="s">
        <v>44</v>
      </c>
      <c r="E48" s="14">
        <v>300</v>
      </c>
      <c r="F48" s="116">
        <f t="shared" si="5"/>
        <v>330</v>
      </c>
      <c r="G48" s="117" t="e">
        <f>G47</f>
        <v>#REF!</v>
      </c>
      <c r="H48" s="118">
        <v>0</v>
      </c>
      <c r="I48" s="119">
        <f t="shared" si="6"/>
        <v>0</v>
      </c>
      <c r="J48" s="120">
        <f t="shared" si="7"/>
        <v>0</v>
      </c>
      <c r="K48" s="119">
        <f t="shared" si="3"/>
        <v>990000</v>
      </c>
      <c r="L48" s="4" t="s">
        <v>45</v>
      </c>
      <c r="P48" s="2"/>
    </row>
    <row r="49" spans="1:16" ht="16.5" x14ac:dyDescent="0.3">
      <c r="A49" s="90">
        <v>48</v>
      </c>
      <c r="B49" s="18">
        <v>1405</v>
      </c>
      <c r="C49" s="13">
        <v>14</v>
      </c>
      <c r="D49" s="14" t="s">
        <v>44</v>
      </c>
      <c r="E49" s="14">
        <v>300</v>
      </c>
      <c r="F49" s="116">
        <f t="shared" si="5"/>
        <v>330</v>
      </c>
      <c r="G49" s="117" t="e">
        <f>G48</f>
        <v>#REF!</v>
      </c>
      <c r="H49" s="118">
        <v>0</v>
      </c>
      <c r="I49" s="119">
        <f t="shared" si="6"/>
        <v>0</v>
      </c>
      <c r="J49" s="120">
        <f t="shared" si="7"/>
        <v>0</v>
      </c>
      <c r="K49" s="119">
        <f t="shared" si="3"/>
        <v>990000</v>
      </c>
      <c r="L49" s="4" t="s">
        <v>45</v>
      </c>
      <c r="P49" s="2"/>
    </row>
    <row r="50" spans="1:16" ht="16.5" x14ac:dyDescent="0.3">
      <c r="A50" s="90">
        <v>49</v>
      </c>
      <c r="B50" s="18">
        <v>1406</v>
      </c>
      <c r="C50" s="13">
        <v>14</v>
      </c>
      <c r="D50" s="14" t="s">
        <v>44</v>
      </c>
      <c r="E50" s="14">
        <v>300</v>
      </c>
      <c r="F50" s="116">
        <f t="shared" si="5"/>
        <v>330</v>
      </c>
      <c r="G50" s="117" t="e">
        <f>G49</f>
        <v>#REF!</v>
      </c>
      <c r="H50" s="118">
        <v>0</v>
      </c>
      <c r="I50" s="119">
        <f t="shared" si="6"/>
        <v>0</v>
      </c>
      <c r="J50" s="120">
        <f t="shared" si="7"/>
        <v>0</v>
      </c>
      <c r="K50" s="119">
        <f t="shared" si="3"/>
        <v>990000</v>
      </c>
      <c r="L50" s="4" t="s">
        <v>45</v>
      </c>
      <c r="P50" s="2"/>
    </row>
    <row r="51" spans="1:16" ht="16.5" x14ac:dyDescent="0.3">
      <c r="A51" s="90">
        <v>50</v>
      </c>
      <c r="B51" s="18">
        <v>1501</v>
      </c>
      <c r="C51" s="13">
        <v>15</v>
      </c>
      <c r="D51" s="14" t="s">
        <v>44</v>
      </c>
      <c r="E51" s="14">
        <v>300</v>
      </c>
      <c r="F51" s="116">
        <f t="shared" si="5"/>
        <v>330</v>
      </c>
      <c r="G51" s="117" t="e">
        <f>G50+100</f>
        <v>#REF!</v>
      </c>
      <c r="H51" s="118">
        <v>0</v>
      </c>
      <c r="I51" s="119">
        <f t="shared" si="6"/>
        <v>0</v>
      </c>
      <c r="J51" s="120">
        <f t="shared" si="7"/>
        <v>0</v>
      </c>
      <c r="K51" s="119">
        <f t="shared" si="3"/>
        <v>990000</v>
      </c>
      <c r="L51" s="4" t="s">
        <v>45</v>
      </c>
      <c r="P51" s="2"/>
    </row>
    <row r="52" spans="1:16" ht="16.5" x14ac:dyDescent="0.3">
      <c r="A52" s="90">
        <v>51</v>
      </c>
      <c r="B52" s="18">
        <v>1503</v>
      </c>
      <c r="C52" s="13">
        <v>15</v>
      </c>
      <c r="D52" s="14" t="s">
        <v>44</v>
      </c>
      <c r="E52" s="14">
        <v>300</v>
      </c>
      <c r="F52" s="116">
        <f t="shared" si="5"/>
        <v>330</v>
      </c>
      <c r="G52" s="117" t="e">
        <f>#REF!</f>
        <v>#REF!</v>
      </c>
      <c r="H52" s="118">
        <v>0</v>
      </c>
      <c r="I52" s="119">
        <f t="shared" si="6"/>
        <v>0</v>
      </c>
      <c r="J52" s="120">
        <f t="shared" si="7"/>
        <v>0</v>
      </c>
      <c r="K52" s="119">
        <f t="shared" si="3"/>
        <v>990000</v>
      </c>
      <c r="L52" s="4" t="s">
        <v>45</v>
      </c>
      <c r="P52" s="2"/>
    </row>
    <row r="53" spans="1:16" ht="16.5" x14ac:dyDescent="0.3">
      <c r="A53" s="90">
        <v>52</v>
      </c>
      <c r="B53" s="18">
        <v>1504</v>
      </c>
      <c r="C53" s="13">
        <v>15</v>
      </c>
      <c r="D53" s="14" t="s">
        <v>44</v>
      </c>
      <c r="E53" s="14">
        <v>300</v>
      </c>
      <c r="F53" s="116">
        <f t="shared" si="5"/>
        <v>330</v>
      </c>
      <c r="G53" s="117" t="e">
        <f>G52</f>
        <v>#REF!</v>
      </c>
      <c r="H53" s="118">
        <v>0</v>
      </c>
      <c r="I53" s="119">
        <f t="shared" si="6"/>
        <v>0</v>
      </c>
      <c r="J53" s="120">
        <f t="shared" si="7"/>
        <v>0</v>
      </c>
      <c r="K53" s="119">
        <f t="shared" si="3"/>
        <v>990000</v>
      </c>
      <c r="L53" s="4" t="s">
        <v>45</v>
      </c>
      <c r="P53" s="2"/>
    </row>
    <row r="54" spans="1:16" ht="16.5" x14ac:dyDescent="0.3">
      <c r="A54" s="90">
        <v>53</v>
      </c>
      <c r="B54" s="18">
        <v>1505</v>
      </c>
      <c r="C54" s="13">
        <v>15</v>
      </c>
      <c r="D54" s="14" t="s">
        <v>44</v>
      </c>
      <c r="E54" s="14">
        <v>300</v>
      </c>
      <c r="F54" s="116">
        <f t="shared" si="5"/>
        <v>330</v>
      </c>
      <c r="G54" s="117" t="e">
        <f>G53</f>
        <v>#REF!</v>
      </c>
      <c r="H54" s="118">
        <v>0</v>
      </c>
      <c r="I54" s="119">
        <f t="shared" si="6"/>
        <v>0</v>
      </c>
      <c r="J54" s="120">
        <f t="shared" si="7"/>
        <v>0</v>
      </c>
      <c r="K54" s="119">
        <f t="shared" si="3"/>
        <v>990000</v>
      </c>
      <c r="L54" s="4" t="s">
        <v>45</v>
      </c>
      <c r="P54" s="2"/>
    </row>
    <row r="55" spans="1:16" ht="16.5" x14ac:dyDescent="0.3">
      <c r="A55" s="90">
        <v>54</v>
      </c>
      <c r="B55" s="18">
        <v>1506</v>
      </c>
      <c r="C55" s="13">
        <v>15</v>
      </c>
      <c r="D55" s="14" t="s">
        <v>44</v>
      </c>
      <c r="E55" s="14">
        <v>300</v>
      </c>
      <c r="F55" s="116">
        <f t="shared" si="5"/>
        <v>330</v>
      </c>
      <c r="G55" s="117" t="e">
        <f>G54</f>
        <v>#REF!</v>
      </c>
      <c r="H55" s="118">
        <v>0</v>
      </c>
      <c r="I55" s="119">
        <f t="shared" si="6"/>
        <v>0</v>
      </c>
      <c r="J55" s="120">
        <f t="shared" si="7"/>
        <v>0</v>
      </c>
      <c r="K55" s="119">
        <f t="shared" si="3"/>
        <v>990000</v>
      </c>
      <c r="L55" s="4" t="s">
        <v>45</v>
      </c>
      <c r="P55" s="2"/>
    </row>
    <row r="56" spans="1:16" ht="16.5" x14ac:dyDescent="0.3">
      <c r="A56" s="90">
        <v>55</v>
      </c>
      <c r="B56" s="18">
        <v>1507</v>
      </c>
      <c r="C56" s="13">
        <v>15</v>
      </c>
      <c r="D56" s="14" t="s">
        <v>44</v>
      </c>
      <c r="E56" s="14">
        <v>300</v>
      </c>
      <c r="F56" s="116">
        <f t="shared" si="5"/>
        <v>330</v>
      </c>
      <c r="G56" s="117" t="e">
        <f>G55</f>
        <v>#REF!</v>
      </c>
      <c r="H56" s="118">
        <v>0</v>
      </c>
      <c r="I56" s="119">
        <f t="shared" si="6"/>
        <v>0</v>
      </c>
      <c r="J56" s="120">
        <f t="shared" si="7"/>
        <v>0</v>
      </c>
      <c r="K56" s="119">
        <f t="shared" si="3"/>
        <v>990000</v>
      </c>
      <c r="L56" s="4" t="s">
        <v>45</v>
      </c>
      <c r="P56" s="2"/>
    </row>
    <row r="57" spans="1:16" ht="16.5" x14ac:dyDescent="0.3">
      <c r="A57" s="90">
        <v>56</v>
      </c>
      <c r="B57" s="18">
        <v>1508</v>
      </c>
      <c r="C57" s="13">
        <v>15</v>
      </c>
      <c r="D57" s="14" t="s">
        <v>44</v>
      </c>
      <c r="E57" s="14">
        <v>300</v>
      </c>
      <c r="F57" s="116">
        <f t="shared" si="5"/>
        <v>330</v>
      </c>
      <c r="G57" s="117" t="e">
        <f>G56</f>
        <v>#REF!</v>
      </c>
      <c r="H57" s="118">
        <v>0</v>
      </c>
      <c r="I57" s="119">
        <f t="shared" si="6"/>
        <v>0</v>
      </c>
      <c r="J57" s="120">
        <f t="shared" si="7"/>
        <v>0</v>
      </c>
      <c r="K57" s="119">
        <f t="shared" si="3"/>
        <v>990000</v>
      </c>
      <c r="L57" s="4" t="s">
        <v>45</v>
      </c>
      <c r="P57" s="2"/>
    </row>
    <row r="58" spans="1:16" ht="16.5" x14ac:dyDescent="0.3">
      <c r="A58" s="90">
        <v>57</v>
      </c>
      <c r="B58" s="18">
        <v>1509</v>
      </c>
      <c r="C58" s="13">
        <v>15</v>
      </c>
      <c r="D58" s="14" t="s">
        <v>44</v>
      </c>
      <c r="E58" s="14">
        <v>300</v>
      </c>
      <c r="F58" s="116">
        <f t="shared" si="5"/>
        <v>330</v>
      </c>
      <c r="G58" s="117" t="e">
        <f>G57</f>
        <v>#REF!</v>
      </c>
      <c r="H58" s="118">
        <v>0</v>
      </c>
      <c r="I58" s="119">
        <f t="shared" si="6"/>
        <v>0</v>
      </c>
      <c r="J58" s="120">
        <f t="shared" si="7"/>
        <v>0</v>
      </c>
      <c r="K58" s="119">
        <f t="shared" si="3"/>
        <v>990000</v>
      </c>
      <c r="L58" s="4" t="s">
        <v>45</v>
      </c>
      <c r="P58" s="2"/>
    </row>
    <row r="59" spans="1:16" ht="16.5" x14ac:dyDescent="0.3">
      <c r="A59" s="90">
        <v>58</v>
      </c>
      <c r="B59" s="18">
        <v>1510</v>
      </c>
      <c r="C59" s="13">
        <v>15</v>
      </c>
      <c r="D59" s="14" t="s">
        <v>44</v>
      </c>
      <c r="E59" s="14">
        <v>300</v>
      </c>
      <c r="F59" s="116">
        <f t="shared" si="5"/>
        <v>330</v>
      </c>
      <c r="G59" s="117" t="e">
        <f>G58</f>
        <v>#REF!</v>
      </c>
      <c r="H59" s="118">
        <v>0</v>
      </c>
      <c r="I59" s="119">
        <f t="shared" si="6"/>
        <v>0</v>
      </c>
      <c r="J59" s="120">
        <f t="shared" si="7"/>
        <v>0</v>
      </c>
      <c r="K59" s="119">
        <f t="shared" si="3"/>
        <v>990000</v>
      </c>
      <c r="L59" s="4" t="s">
        <v>45</v>
      </c>
      <c r="P59" s="2"/>
    </row>
    <row r="60" spans="1:16" ht="16.5" x14ac:dyDescent="0.3">
      <c r="A60" s="90">
        <v>59</v>
      </c>
      <c r="B60" s="18">
        <v>1511</v>
      </c>
      <c r="C60" s="13">
        <v>15</v>
      </c>
      <c r="D60" s="14" t="s">
        <v>44</v>
      </c>
      <c r="E60" s="14">
        <v>300</v>
      </c>
      <c r="F60" s="116">
        <f t="shared" si="5"/>
        <v>330</v>
      </c>
      <c r="G60" s="117" t="e">
        <f>G59</f>
        <v>#REF!</v>
      </c>
      <c r="H60" s="118">
        <v>0</v>
      </c>
      <c r="I60" s="119">
        <f t="shared" si="6"/>
        <v>0</v>
      </c>
      <c r="J60" s="120">
        <f t="shared" si="7"/>
        <v>0</v>
      </c>
      <c r="K60" s="119">
        <f t="shared" si="3"/>
        <v>990000</v>
      </c>
      <c r="L60" s="4" t="s">
        <v>45</v>
      </c>
      <c r="P60" s="2"/>
    </row>
    <row r="61" spans="1:16" s="49" customFormat="1" ht="16.5" x14ac:dyDescent="0.2">
      <c r="A61" s="128" t="s">
        <v>3</v>
      </c>
      <c r="B61" s="129"/>
      <c r="C61" s="129"/>
      <c r="D61" s="130"/>
      <c r="E61" s="99">
        <f>SUM(E2:E60)</f>
        <v>17700</v>
      </c>
      <c r="F61" s="98">
        <f>SUM(F2:F60)</f>
        <v>19470</v>
      </c>
      <c r="G61" s="117"/>
      <c r="H61" s="121">
        <f>SUM(H2:H60)</f>
        <v>0</v>
      </c>
      <c r="I61" s="122">
        <f t="shared" si="6"/>
        <v>0</v>
      </c>
      <c r="J61" s="123"/>
      <c r="K61" s="121">
        <f>SUM(K2:K60)</f>
        <v>58410000</v>
      </c>
    </row>
    <row r="62" spans="1:16" x14ac:dyDescent="0.25">
      <c r="G62" s="35"/>
    </row>
    <row r="63" spans="1:16" x14ac:dyDescent="0.25">
      <c r="G63" s="35"/>
    </row>
    <row r="64" spans="1:16" x14ac:dyDescent="0.25">
      <c r="G64" s="35"/>
    </row>
    <row r="66" spans="12:12" x14ac:dyDescent="0.25">
      <c r="L66">
        <f>F61*2600</f>
        <v>50622000</v>
      </c>
    </row>
  </sheetData>
  <mergeCells count="1">
    <mergeCell ref="A61:D6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5"/>
  <sheetViews>
    <sheetView zoomScale="160" zoomScaleNormal="160" workbookViewId="0">
      <selection activeCell="H6" sqref="H6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12" customFormat="1" ht="21" customHeight="1" x14ac:dyDescent="0.25">
      <c r="A1" s="59" t="s">
        <v>4</v>
      </c>
      <c r="B1" s="59" t="s">
        <v>10</v>
      </c>
      <c r="C1" s="59" t="s">
        <v>5</v>
      </c>
      <c r="D1" s="59" t="s">
        <v>6</v>
      </c>
      <c r="E1" s="59" t="s">
        <v>7</v>
      </c>
      <c r="F1" s="59" t="s">
        <v>8</v>
      </c>
      <c r="G1" s="59" t="s">
        <v>9</v>
      </c>
      <c r="H1" s="6"/>
      <c r="I1" s="6"/>
      <c r="J1" s="6"/>
      <c r="K1" s="6"/>
      <c r="L1" s="6"/>
    </row>
    <row r="2" spans="1:12" s="12" customFormat="1" ht="68.25" customHeight="1" x14ac:dyDescent="0.25">
      <c r="A2" s="11" t="s">
        <v>65</v>
      </c>
      <c r="B2" s="34" t="s">
        <v>68</v>
      </c>
      <c r="C2" s="11">
        <v>27</v>
      </c>
      <c r="D2" s="160">
        <v>24005</v>
      </c>
      <c r="E2" s="160">
        <v>26406</v>
      </c>
      <c r="F2" s="101">
        <f>'Om Nandanvan'!H124</f>
        <v>669657100</v>
      </c>
      <c r="G2" s="101">
        <f>'Om Nandanvan'!I124</f>
        <v>750015952</v>
      </c>
      <c r="H2" s="6"/>
      <c r="I2" s="6"/>
      <c r="J2" s="6"/>
      <c r="K2" s="6"/>
      <c r="L2" s="6"/>
    </row>
    <row r="3" spans="1:12" s="12" customFormat="1" ht="68.25" customHeight="1" x14ac:dyDescent="0.25">
      <c r="A3" s="11" t="s">
        <v>62</v>
      </c>
      <c r="B3" s="34" t="s">
        <v>66</v>
      </c>
      <c r="C3" s="11">
        <f>24+12</f>
        <v>36</v>
      </c>
      <c r="D3" s="160">
        <v>29403</v>
      </c>
      <c r="E3" s="160">
        <v>32343</v>
      </c>
      <c r="F3" s="101">
        <v>0</v>
      </c>
      <c r="G3" s="101">
        <v>0</v>
      </c>
      <c r="H3" s="6"/>
      <c r="I3" s="6"/>
      <c r="J3" s="6"/>
      <c r="K3" s="6"/>
      <c r="L3" s="6"/>
    </row>
    <row r="4" spans="1:12" s="12" customFormat="1" ht="68.25" customHeight="1" x14ac:dyDescent="0.25">
      <c r="A4" s="11" t="s">
        <v>45</v>
      </c>
      <c r="B4" s="34" t="s">
        <v>67</v>
      </c>
      <c r="C4" s="11">
        <v>59</v>
      </c>
      <c r="D4" s="160">
        <v>17700</v>
      </c>
      <c r="E4" s="160">
        <v>19470</v>
      </c>
      <c r="F4" s="101">
        <v>0</v>
      </c>
      <c r="G4" s="101">
        <v>0</v>
      </c>
      <c r="H4" s="6"/>
      <c r="I4" s="6"/>
      <c r="J4" s="6"/>
      <c r="K4" s="6"/>
      <c r="L4" s="6"/>
    </row>
    <row r="5" spans="1:12" s="12" customFormat="1" ht="24.75" customHeight="1" x14ac:dyDescent="0.25">
      <c r="A5" s="131" t="s">
        <v>12</v>
      </c>
      <c r="B5" s="131"/>
      <c r="C5" s="20">
        <f>SUM(C2:C4)</f>
        <v>122</v>
      </c>
      <c r="D5" s="20">
        <f t="shared" ref="D5:E5" si="0">SUM(D2:D4)</f>
        <v>71108</v>
      </c>
      <c r="E5" s="20">
        <f t="shared" si="0"/>
        <v>78219</v>
      </c>
      <c r="F5" s="100">
        <f>SUM(F2:F4)</f>
        <v>669657100</v>
      </c>
      <c r="G5" s="100">
        <f>SUM(G2:G4)</f>
        <v>750015952</v>
      </c>
      <c r="H5" s="6"/>
      <c r="I5" s="22"/>
      <c r="J5" s="6"/>
      <c r="K5" s="21"/>
      <c r="L5" s="6"/>
    </row>
    <row r="6" spans="1:12" s="12" customFormat="1" x14ac:dyDescent="0.25">
      <c r="F6" s="6"/>
      <c r="G6" s="6"/>
      <c r="H6" s="161">
        <f>E5*3000</f>
        <v>234657000</v>
      </c>
      <c r="I6" s="7"/>
      <c r="J6" s="6"/>
      <c r="K6" s="6"/>
      <c r="L6" s="6"/>
    </row>
    <row r="7" spans="1:12" s="12" customFormat="1" x14ac:dyDescent="0.25">
      <c r="F7" s="6"/>
      <c r="G7" s="6"/>
      <c r="H7" s="6"/>
      <c r="I7" s="6"/>
      <c r="J7" s="6"/>
      <c r="K7" s="6"/>
      <c r="L7" s="6"/>
    </row>
    <row r="8" spans="1:12" s="12" customFormat="1" ht="16.5" x14ac:dyDescent="0.25">
      <c r="B8" s="23"/>
      <c r="D8" s="24"/>
      <c r="E8" s="24"/>
      <c r="F8" s="25"/>
      <c r="G8" s="25"/>
      <c r="H8" s="6"/>
      <c r="I8" s="19"/>
      <c r="J8" s="6"/>
      <c r="K8" s="6"/>
      <c r="L8" s="6"/>
    </row>
    <row r="9" spans="1:12" s="6" customFormat="1" ht="16.5" x14ac:dyDescent="0.25">
      <c r="A9" s="40"/>
      <c r="B9" s="41"/>
      <c r="C9" s="40"/>
      <c r="D9" s="42"/>
      <c r="E9" s="42"/>
      <c r="F9" s="29"/>
      <c r="G9" s="29"/>
      <c r="I9" s="19"/>
    </row>
    <row r="10" spans="1:12" s="12" customFormat="1" ht="15.75" x14ac:dyDescent="0.25">
      <c r="A10" s="58"/>
      <c r="B10" s="58"/>
      <c r="C10" s="30"/>
      <c r="D10" s="31"/>
      <c r="E10" s="31"/>
      <c r="F10" s="32"/>
      <c r="G10" s="32"/>
      <c r="H10" s="6"/>
      <c r="I10" s="22"/>
      <c r="J10" s="6"/>
      <c r="K10" s="6"/>
      <c r="L10" s="6"/>
    </row>
    <row r="11" spans="1:12" s="12" customForma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12" customFormat="1" x14ac:dyDescent="0.25">
      <c r="F12" s="6"/>
      <c r="G12" s="6"/>
      <c r="H12" s="6"/>
      <c r="I12" s="6"/>
    </row>
    <row r="13" spans="1:12" s="12" customFormat="1" ht="16.5" x14ac:dyDescent="0.25">
      <c r="B13" s="23"/>
      <c r="D13" s="24"/>
      <c r="E13" s="24"/>
      <c r="F13" s="25"/>
      <c r="G13" s="25"/>
      <c r="H13" s="6"/>
      <c r="I13" s="26"/>
    </row>
    <row r="14" spans="1:12" s="6" customFormat="1" ht="16.5" x14ac:dyDescent="0.25">
      <c r="B14" s="27"/>
      <c r="D14" s="28"/>
      <c r="E14" s="28"/>
      <c r="F14" s="29"/>
      <c r="G14" s="29"/>
      <c r="I14" s="26"/>
    </row>
    <row r="15" spans="1:12" s="12" customFormat="1" ht="15.75" x14ac:dyDescent="0.25">
      <c r="A15" s="58"/>
      <c r="B15" s="58"/>
      <c r="C15" s="30"/>
      <c r="D15" s="31"/>
      <c r="E15" s="31"/>
      <c r="F15" s="32"/>
      <c r="G15" s="32"/>
      <c r="H15" s="6"/>
      <c r="I15" s="33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2:AG178"/>
  <sheetViews>
    <sheetView zoomScale="145" zoomScaleNormal="145" workbookViewId="0">
      <selection activeCell="L10" sqref="L10"/>
    </sheetView>
  </sheetViews>
  <sheetFormatPr defaultRowHeight="16.5" x14ac:dyDescent="0.25"/>
  <cols>
    <col min="1" max="5" width="9.140625" style="43"/>
    <col min="6" max="6" width="5.85546875" style="43" bestFit="1" customWidth="1"/>
    <col min="7" max="8" width="9.140625" style="43"/>
    <col min="9" max="9" width="11.7109375" style="43" customWidth="1"/>
    <col min="10" max="10" width="13.7109375" style="43" customWidth="1"/>
    <col min="11" max="11" width="9.85546875" style="43" customWidth="1"/>
    <col min="12" max="26" width="9.140625" style="43"/>
    <col min="27" max="27" width="9.5703125" style="43" bestFit="1" customWidth="1"/>
    <col min="28" max="31" width="9.140625" style="43"/>
    <col min="32" max="32" width="13.5703125" style="43" bestFit="1" customWidth="1"/>
    <col min="33" max="16384" width="9.140625" style="43"/>
  </cols>
  <sheetData>
    <row r="2" spans="2:33" x14ac:dyDescent="0.25">
      <c r="F2" s="77"/>
    </row>
    <row r="3" spans="2:33" ht="18" x14ac:dyDescent="0.25">
      <c r="B3" s="69"/>
    </row>
    <row r="4" spans="2:33" x14ac:dyDescent="0.25">
      <c r="J4" s="43" t="s">
        <v>20</v>
      </c>
      <c r="K4" s="43">
        <v>68.47</v>
      </c>
      <c r="L4" s="72">
        <f>K4*10.764</f>
        <v>737.01107999999999</v>
      </c>
      <c r="M4" s="43">
        <v>8</v>
      </c>
    </row>
    <row r="5" spans="2:33" x14ac:dyDescent="0.25">
      <c r="J5" s="43" t="s">
        <v>20</v>
      </c>
      <c r="K5" s="43">
        <v>69.03</v>
      </c>
      <c r="L5" s="72">
        <f t="shared" ref="L5:L23" si="0">K5*10.764</f>
        <v>743.03891999999996</v>
      </c>
      <c r="M5" s="43">
        <v>4</v>
      </c>
      <c r="N5" s="70"/>
      <c r="O5" s="70"/>
      <c r="P5" s="70"/>
      <c r="Q5" s="70"/>
      <c r="R5" s="70"/>
    </row>
    <row r="6" spans="2:33" x14ac:dyDescent="0.25">
      <c r="J6" s="43" t="s">
        <v>20</v>
      </c>
      <c r="K6" s="43">
        <v>71.44</v>
      </c>
      <c r="L6" s="72">
        <f t="shared" si="0"/>
        <v>768.98015999999996</v>
      </c>
      <c r="M6" s="43">
        <v>1</v>
      </c>
      <c r="N6" s="71"/>
      <c r="O6" s="71"/>
      <c r="P6" s="71"/>
      <c r="Q6" s="72"/>
      <c r="R6" s="71"/>
    </row>
    <row r="7" spans="2:33" x14ac:dyDescent="0.25">
      <c r="J7" s="43" t="s">
        <v>20</v>
      </c>
      <c r="K7" s="43">
        <v>75.989999999999995</v>
      </c>
      <c r="L7" s="72">
        <f t="shared" si="0"/>
        <v>817.9563599999999</v>
      </c>
      <c r="M7" s="43">
        <v>1</v>
      </c>
      <c r="N7" s="71"/>
      <c r="O7" s="71"/>
      <c r="P7" s="71"/>
      <c r="Q7" s="72"/>
      <c r="R7" s="71"/>
    </row>
    <row r="8" spans="2:33" x14ac:dyDescent="0.25">
      <c r="J8" s="43" t="s">
        <v>20</v>
      </c>
      <c r="K8" s="43">
        <v>76.09</v>
      </c>
      <c r="L8" s="72">
        <f t="shared" si="0"/>
        <v>819.03275999999994</v>
      </c>
      <c r="M8" s="43">
        <v>1</v>
      </c>
      <c r="N8" s="71"/>
      <c r="O8" s="71"/>
      <c r="P8" s="71"/>
      <c r="Q8" s="72"/>
      <c r="R8" s="71"/>
      <c r="X8" s="70"/>
      <c r="Y8" s="70"/>
      <c r="Z8" s="70"/>
      <c r="AA8" s="70"/>
      <c r="AB8" s="70"/>
    </row>
    <row r="9" spans="2:33" x14ac:dyDescent="0.25">
      <c r="J9" s="43" t="s">
        <v>20</v>
      </c>
      <c r="K9" s="43">
        <v>77.290000000000006</v>
      </c>
      <c r="L9" s="72">
        <f t="shared" si="0"/>
        <v>831.94956000000002</v>
      </c>
      <c r="M9" s="43">
        <v>1</v>
      </c>
      <c r="N9" s="71"/>
      <c r="O9" s="71"/>
      <c r="P9" s="71"/>
      <c r="Q9" s="72"/>
      <c r="R9" s="71"/>
      <c r="X9" s="71"/>
      <c r="Y9" s="71"/>
      <c r="Z9" s="71"/>
      <c r="AA9" s="71"/>
      <c r="AB9" s="71"/>
    </row>
    <row r="10" spans="2:33" x14ac:dyDescent="0.25">
      <c r="J10" s="43" t="s">
        <v>22</v>
      </c>
      <c r="K10" s="43">
        <v>104.7</v>
      </c>
      <c r="L10" s="72">
        <f t="shared" si="0"/>
        <v>1126.9908</v>
      </c>
      <c r="M10" s="43">
        <v>10</v>
      </c>
      <c r="N10" s="71"/>
      <c r="O10" s="71"/>
      <c r="P10" s="71"/>
      <c r="Q10" s="72"/>
      <c r="R10" s="71"/>
      <c r="X10" s="71"/>
      <c r="Y10" s="71"/>
      <c r="Z10" s="71"/>
      <c r="AA10" s="71"/>
      <c r="AB10" s="71"/>
    </row>
    <row r="11" spans="2:33" x14ac:dyDescent="0.25">
      <c r="J11" s="43" t="s">
        <v>22</v>
      </c>
      <c r="K11" s="43">
        <v>127.74</v>
      </c>
      <c r="L11" s="72">
        <f t="shared" si="0"/>
        <v>1374.9933599999999</v>
      </c>
      <c r="M11" s="43">
        <v>1</v>
      </c>
      <c r="N11" s="71"/>
      <c r="O11" s="71"/>
      <c r="P11" s="71"/>
      <c r="Q11" s="72"/>
      <c r="R11" s="71"/>
      <c r="X11" s="71"/>
      <c r="Y11" s="71"/>
      <c r="Z11" s="71"/>
      <c r="AA11" s="71"/>
      <c r="AB11" s="71"/>
      <c r="AC11" s="71"/>
      <c r="AD11" s="71"/>
      <c r="AE11" s="71"/>
      <c r="AF11" s="71"/>
    </row>
    <row r="12" spans="2:33" x14ac:dyDescent="0.25">
      <c r="J12" s="43" t="s">
        <v>50</v>
      </c>
      <c r="K12" s="43">
        <v>73.75</v>
      </c>
      <c r="L12" s="72">
        <f t="shared" si="0"/>
        <v>793.84499999999991</v>
      </c>
      <c r="M12" s="43">
        <v>1</v>
      </c>
      <c r="N12" s="71"/>
      <c r="O12" s="71"/>
      <c r="P12" s="71"/>
      <c r="Q12" s="72"/>
      <c r="R12" s="71"/>
      <c r="X12" s="71"/>
      <c r="Y12" s="71"/>
      <c r="Z12" s="71"/>
      <c r="AA12" s="72"/>
      <c r="AB12" s="71"/>
      <c r="AC12" s="73"/>
      <c r="AD12" s="73"/>
      <c r="AE12" s="73"/>
      <c r="AF12" s="74"/>
      <c r="AG12" s="73"/>
    </row>
    <row r="13" spans="2:33" x14ac:dyDescent="0.25">
      <c r="J13" s="43" t="s">
        <v>51</v>
      </c>
      <c r="K13" s="43">
        <v>27.88</v>
      </c>
      <c r="L13" s="72">
        <f t="shared" si="0"/>
        <v>300.10031999999995</v>
      </c>
      <c r="M13" s="43">
        <v>59</v>
      </c>
      <c r="N13" s="71"/>
      <c r="O13" s="71"/>
      <c r="P13" s="71"/>
      <c r="Q13" s="72"/>
      <c r="R13" s="71"/>
      <c r="X13" s="71"/>
      <c r="Y13" s="71"/>
      <c r="Z13" s="71"/>
      <c r="AA13" s="72"/>
      <c r="AB13" s="71"/>
      <c r="AC13" s="73"/>
      <c r="AD13" s="73"/>
      <c r="AE13" s="73"/>
      <c r="AF13" s="74"/>
      <c r="AG13" s="73"/>
    </row>
    <row r="14" spans="2:33" x14ac:dyDescent="0.25">
      <c r="J14" s="43" t="s">
        <v>52</v>
      </c>
      <c r="K14" s="43">
        <v>96.62</v>
      </c>
      <c r="L14" s="72">
        <f t="shared" si="0"/>
        <v>1040.0176799999999</v>
      </c>
      <c r="M14" s="43">
        <v>8</v>
      </c>
      <c r="N14" s="71"/>
      <c r="O14" s="71"/>
      <c r="P14" s="71"/>
      <c r="Q14" s="72"/>
      <c r="R14" s="71"/>
      <c r="X14" s="71"/>
      <c r="Y14" s="71"/>
      <c r="Z14" s="71"/>
      <c r="AA14" s="72"/>
      <c r="AB14" s="71"/>
      <c r="AC14" s="73"/>
      <c r="AD14" s="73"/>
      <c r="AE14" s="73"/>
      <c r="AF14" s="74"/>
      <c r="AG14" s="73"/>
    </row>
    <row r="15" spans="2:33" x14ac:dyDescent="0.25">
      <c r="J15" s="107" t="s">
        <v>50</v>
      </c>
      <c r="K15" s="43">
        <v>75.7</v>
      </c>
      <c r="L15" s="72">
        <f t="shared" si="0"/>
        <v>814.83479999999997</v>
      </c>
      <c r="M15" s="43">
        <v>2</v>
      </c>
      <c r="N15" s="71"/>
      <c r="O15" s="71"/>
      <c r="P15" s="71"/>
      <c r="Q15" s="72"/>
      <c r="R15" s="71"/>
      <c r="X15" s="71"/>
      <c r="Y15" s="71"/>
      <c r="Z15" s="71"/>
      <c r="AA15" s="72"/>
      <c r="AB15" s="71"/>
      <c r="AC15" s="73"/>
      <c r="AD15" s="73"/>
      <c r="AE15" s="73"/>
      <c r="AF15" s="74"/>
      <c r="AG15" s="73"/>
    </row>
    <row r="16" spans="2:33" x14ac:dyDescent="0.25">
      <c r="J16" s="107" t="s">
        <v>53</v>
      </c>
      <c r="K16" s="43">
        <v>45.99</v>
      </c>
      <c r="L16" s="72">
        <f t="shared" si="0"/>
        <v>495.03636</v>
      </c>
      <c r="M16" s="43">
        <v>4</v>
      </c>
      <c r="N16" s="71"/>
      <c r="O16" s="71"/>
      <c r="P16" s="71"/>
      <c r="Q16" s="72"/>
      <c r="R16" s="71"/>
      <c r="X16" s="71"/>
      <c r="Y16" s="71"/>
      <c r="Z16" s="71"/>
      <c r="AA16" s="71"/>
      <c r="AB16" s="75"/>
      <c r="AC16" s="73"/>
      <c r="AD16" s="73"/>
      <c r="AE16" s="73"/>
      <c r="AF16" s="74"/>
      <c r="AG16" s="73"/>
    </row>
    <row r="17" spans="2:33" x14ac:dyDescent="0.25">
      <c r="J17" s="107" t="s">
        <v>50</v>
      </c>
      <c r="K17" s="43">
        <v>83.64</v>
      </c>
      <c r="L17" s="72">
        <f t="shared" si="0"/>
        <v>900.30095999999992</v>
      </c>
      <c r="M17" s="43">
        <v>3</v>
      </c>
      <c r="N17" s="71"/>
      <c r="O17" s="71"/>
      <c r="P17" s="71"/>
      <c r="Q17" s="72"/>
      <c r="R17" s="71"/>
      <c r="X17" s="71"/>
      <c r="Y17" s="71"/>
      <c r="Z17" s="71"/>
      <c r="AA17" s="71"/>
      <c r="AB17" s="71"/>
      <c r="AC17" s="73"/>
      <c r="AD17" s="73"/>
      <c r="AE17" s="73"/>
      <c r="AF17" s="74"/>
      <c r="AG17" s="73"/>
    </row>
    <row r="18" spans="2:33" x14ac:dyDescent="0.25">
      <c r="J18" s="107" t="s">
        <v>50</v>
      </c>
      <c r="K18" s="43">
        <v>83.74</v>
      </c>
      <c r="L18" s="72">
        <f t="shared" si="0"/>
        <v>901.37735999999984</v>
      </c>
      <c r="M18" s="43">
        <v>1</v>
      </c>
      <c r="N18" s="76"/>
      <c r="R18" s="77"/>
      <c r="AB18" s="71"/>
      <c r="AC18" s="71"/>
      <c r="AD18" s="71"/>
      <c r="AE18" s="72"/>
      <c r="AF18" s="71"/>
    </row>
    <row r="19" spans="2:33" x14ac:dyDescent="0.25">
      <c r="J19" s="107" t="s">
        <v>50</v>
      </c>
      <c r="K19" s="108">
        <v>68.08</v>
      </c>
      <c r="L19" s="72">
        <f t="shared" si="0"/>
        <v>732.81311999999991</v>
      </c>
      <c r="M19" s="72">
        <v>2</v>
      </c>
      <c r="N19" s="78"/>
      <c r="AB19" s="71"/>
      <c r="AC19" s="71"/>
      <c r="AD19" s="71"/>
      <c r="AE19" s="72"/>
      <c r="AF19" s="71"/>
    </row>
    <row r="20" spans="2:33" ht="21.75" customHeight="1" x14ac:dyDescent="0.25">
      <c r="E20" s="70"/>
      <c r="F20" s="70"/>
      <c r="G20" s="79"/>
      <c r="H20" s="79"/>
      <c r="I20" s="80"/>
      <c r="J20" s="107" t="s">
        <v>50</v>
      </c>
      <c r="K20" s="108">
        <v>70.8</v>
      </c>
      <c r="L20" s="72">
        <f t="shared" si="0"/>
        <v>762.09119999999996</v>
      </c>
      <c r="M20" s="108">
        <v>3</v>
      </c>
      <c r="N20" s="89"/>
      <c r="AB20" s="71"/>
      <c r="AC20" s="71"/>
      <c r="AD20" s="71"/>
      <c r="AE20" s="72"/>
      <c r="AF20" s="71"/>
    </row>
    <row r="21" spans="2:33" x14ac:dyDescent="0.25">
      <c r="E21" s="71"/>
      <c r="F21" s="71"/>
      <c r="G21" s="71"/>
      <c r="I21" s="71"/>
      <c r="J21" s="107" t="s">
        <v>50</v>
      </c>
      <c r="K21" s="71">
        <v>72.28</v>
      </c>
      <c r="L21" s="72">
        <f t="shared" si="0"/>
        <v>778.02191999999991</v>
      </c>
      <c r="M21" s="72">
        <v>2</v>
      </c>
      <c r="N21" s="71"/>
      <c r="AB21" s="71"/>
      <c r="AC21" s="71"/>
      <c r="AD21" s="71"/>
      <c r="AE21" s="72"/>
      <c r="AF21" s="71"/>
    </row>
    <row r="22" spans="2:33" x14ac:dyDescent="0.25">
      <c r="E22" s="71"/>
      <c r="F22" s="71"/>
      <c r="G22" s="81"/>
      <c r="I22" s="71"/>
      <c r="J22" s="107" t="s">
        <v>50</v>
      </c>
      <c r="K22" s="71">
        <v>72.67</v>
      </c>
      <c r="L22" s="72">
        <f t="shared" si="0"/>
        <v>782.21987999999999</v>
      </c>
      <c r="M22" s="72">
        <v>9</v>
      </c>
      <c r="N22" s="71"/>
      <c r="AF22" s="77"/>
    </row>
    <row r="23" spans="2:33" x14ac:dyDescent="0.25">
      <c r="E23" s="71"/>
      <c r="F23" s="71"/>
      <c r="G23" s="71"/>
      <c r="I23" s="71"/>
      <c r="J23" s="107" t="s">
        <v>50</v>
      </c>
      <c r="K23" s="71">
        <v>68.040000000000006</v>
      </c>
      <c r="L23" s="72">
        <f t="shared" si="0"/>
        <v>732.38256000000001</v>
      </c>
      <c r="M23" s="72">
        <v>1</v>
      </c>
      <c r="N23" s="71"/>
    </row>
    <row r="24" spans="2:33" x14ac:dyDescent="0.25">
      <c r="I24" s="77"/>
      <c r="J24" s="71"/>
      <c r="K24" s="71"/>
      <c r="L24" s="71"/>
      <c r="M24" s="109">
        <f>SUM(M4:M23)</f>
        <v>122</v>
      </c>
      <c r="N24" s="71"/>
    </row>
    <row r="25" spans="2:33" x14ac:dyDescent="0.25">
      <c r="N25" s="77"/>
    </row>
    <row r="26" spans="2:33" ht="18" x14ac:dyDescent="0.25">
      <c r="B26" s="69"/>
    </row>
    <row r="28" spans="2:33" x14ac:dyDescent="0.25">
      <c r="D28" s="71"/>
      <c r="E28" s="71"/>
      <c r="F28" s="71"/>
      <c r="G28" s="82"/>
      <c r="H28" s="71"/>
      <c r="AB28" s="71"/>
      <c r="AC28" s="71"/>
      <c r="AD28" s="71"/>
      <c r="AE28" s="71"/>
      <c r="AF28" s="71"/>
    </row>
    <row r="29" spans="2:33" x14ac:dyDescent="0.25">
      <c r="D29" s="71"/>
      <c r="E29" s="71"/>
      <c r="F29" s="71"/>
      <c r="G29" s="82"/>
      <c r="H29" s="71"/>
      <c r="AB29" s="71"/>
      <c r="AC29" s="71"/>
      <c r="AD29" s="71"/>
      <c r="AE29" s="71"/>
      <c r="AF29" s="71"/>
    </row>
    <row r="30" spans="2:33" x14ac:dyDescent="0.25">
      <c r="D30" s="71"/>
      <c r="E30" s="71"/>
      <c r="F30" s="71"/>
      <c r="G30" s="82"/>
      <c r="H30" s="71"/>
      <c r="AB30" s="71"/>
      <c r="AC30" s="71"/>
      <c r="AD30" s="71"/>
      <c r="AE30" s="71"/>
      <c r="AF30" s="71"/>
    </row>
    <row r="31" spans="2:33" x14ac:dyDescent="0.25">
      <c r="D31" s="71"/>
      <c r="E31" s="71"/>
      <c r="F31" s="71"/>
      <c r="G31" s="82"/>
      <c r="H31" s="71"/>
    </row>
    <row r="32" spans="2:33" x14ac:dyDescent="0.25">
      <c r="D32" s="71"/>
      <c r="E32" s="71"/>
      <c r="F32" s="71"/>
      <c r="G32" s="82"/>
      <c r="H32" s="71"/>
      <c r="X32" s="70"/>
      <c r="Y32" s="70"/>
      <c r="Z32" s="70"/>
      <c r="AA32" s="70"/>
      <c r="AB32" s="70"/>
    </row>
    <row r="33" spans="4:28" x14ac:dyDescent="0.25">
      <c r="D33" s="71"/>
      <c r="E33" s="71"/>
      <c r="F33" s="71"/>
      <c r="G33" s="71"/>
      <c r="H33" s="71"/>
      <c r="I33" s="72"/>
      <c r="J33" s="71"/>
      <c r="X33" s="83"/>
      <c r="Y33" s="83"/>
      <c r="Z33" s="83"/>
      <c r="AA33" s="24"/>
      <c r="AB33" s="83"/>
    </row>
    <row r="34" spans="4:28" x14ac:dyDescent="0.25">
      <c r="D34" s="71"/>
      <c r="E34" s="71"/>
      <c r="F34" s="71"/>
      <c r="G34" s="71"/>
      <c r="H34" s="71"/>
      <c r="I34" s="72"/>
      <c r="J34" s="71"/>
      <c r="K34" s="84"/>
      <c r="X34" s="83"/>
      <c r="Y34" s="83"/>
      <c r="Z34" s="83"/>
      <c r="AA34" s="24"/>
      <c r="AB34" s="83"/>
    </row>
    <row r="35" spans="4:28" x14ac:dyDescent="0.25">
      <c r="D35" s="71"/>
      <c r="E35" s="71"/>
      <c r="F35" s="71"/>
      <c r="G35" s="71"/>
      <c r="H35" s="71"/>
      <c r="I35" s="72"/>
      <c r="J35" s="71"/>
      <c r="K35" s="84"/>
      <c r="X35" s="83"/>
      <c r="Y35" s="83"/>
      <c r="Z35" s="83"/>
      <c r="AA35" s="24"/>
      <c r="AB35" s="83"/>
    </row>
    <row r="36" spans="4:28" ht="23.25" customHeight="1" x14ac:dyDescent="0.25">
      <c r="F36" s="71"/>
      <c r="G36" s="71"/>
      <c r="H36" s="71"/>
      <c r="I36" s="72"/>
      <c r="J36" s="71"/>
    </row>
    <row r="37" spans="4:28" ht="20.25" customHeight="1" x14ac:dyDescent="0.25">
      <c r="F37" s="71"/>
      <c r="G37" s="71"/>
      <c r="H37" s="71"/>
      <c r="I37" s="72"/>
      <c r="J37" s="71"/>
    </row>
    <row r="38" spans="4:28" x14ac:dyDescent="0.25">
      <c r="F38" s="71"/>
      <c r="G38" s="71"/>
      <c r="H38" s="71"/>
      <c r="I38" s="72"/>
      <c r="J38" s="71"/>
    </row>
    <row r="39" spans="4:28" x14ac:dyDescent="0.25">
      <c r="F39" s="71"/>
      <c r="G39" s="71"/>
      <c r="H39" s="71"/>
      <c r="I39" s="72"/>
      <c r="J39" s="71"/>
      <c r="X39" s="70"/>
      <c r="Y39" s="70"/>
      <c r="Z39" s="70"/>
      <c r="AA39" s="70"/>
      <c r="AB39" s="70"/>
    </row>
    <row r="40" spans="4:28" x14ac:dyDescent="0.25">
      <c r="X40" s="71"/>
      <c r="Y40" s="71"/>
      <c r="Z40" s="71"/>
      <c r="AA40" s="72"/>
      <c r="AB40" s="71"/>
    </row>
    <row r="41" spans="4:28" x14ac:dyDescent="0.25">
      <c r="F41" s="71"/>
      <c r="G41" s="71"/>
      <c r="H41" s="71"/>
      <c r="I41" s="72"/>
      <c r="J41" s="71"/>
      <c r="X41" s="71"/>
      <c r="Y41" s="71"/>
      <c r="Z41" s="71"/>
      <c r="AA41" s="72"/>
      <c r="AB41" s="71"/>
    </row>
    <row r="42" spans="4:28" x14ac:dyDescent="0.25">
      <c r="F42" s="71"/>
      <c r="G42" s="71"/>
      <c r="H42" s="71"/>
      <c r="I42" s="72"/>
      <c r="J42" s="71"/>
      <c r="K42" s="70"/>
      <c r="X42" s="71"/>
      <c r="Y42" s="71"/>
      <c r="Z42" s="71"/>
      <c r="AA42" s="72"/>
      <c r="AB42" s="71"/>
    </row>
    <row r="43" spans="4:28" x14ac:dyDescent="0.25">
      <c r="F43" s="71"/>
      <c r="G43" s="71"/>
      <c r="H43" s="71"/>
      <c r="I43" s="72"/>
      <c r="J43" s="71"/>
      <c r="X43" s="71"/>
      <c r="Y43" s="71"/>
      <c r="Z43" s="71"/>
      <c r="AA43" s="72"/>
      <c r="AB43" s="71"/>
    </row>
    <row r="44" spans="4:28" x14ac:dyDescent="0.25">
      <c r="F44" s="71"/>
      <c r="G44" s="71"/>
      <c r="H44" s="71"/>
      <c r="I44" s="72"/>
      <c r="J44" s="71"/>
    </row>
    <row r="45" spans="4:28" x14ac:dyDescent="0.25">
      <c r="F45" s="71"/>
      <c r="G45" s="71"/>
      <c r="H45" s="71"/>
      <c r="I45" s="72"/>
      <c r="J45" s="71"/>
    </row>
    <row r="46" spans="4:28" x14ac:dyDescent="0.25">
      <c r="F46" s="71"/>
      <c r="G46" s="71"/>
      <c r="H46" s="71"/>
      <c r="I46" s="72"/>
      <c r="J46" s="71"/>
    </row>
    <row r="47" spans="4:28" x14ac:dyDescent="0.25">
      <c r="F47" s="71"/>
      <c r="G47" s="71"/>
      <c r="H47" s="71"/>
      <c r="I47" s="72"/>
      <c r="J47" s="76"/>
      <c r="K47" s="76"/>
      <c r="L47" s="76"/>
      <c r="M47" s="76"/>
      <c r="N47" s="76"/>
    </row>
    <row r="48" spans="4:28" x14ac:dyDescent="0.25">
      <c r="F48" s="71"/>
      <c r="G48" s="71"/>
      <c r="H48" s="71"/>
      <c r="I48" s="72"/>
      <c r="J48" s="73"/>
      <c r="K48" s="73"/>
      <c r="L48" s="73"/>
      <c r="M48" s="72"/>
      <c r="N48" s="73"/>
    </row>
    <row r="49" spans="5:14" x14ac:dyDescent="0.25">
      <c r="F49" s="71"/>
      <c r="G49" s="71"/>
      <c r="H49" s="71"/>
      <c r="I49" s="72"/>
      <c r="J49" s="73"/>
      <c r="K49" s="73"/>
      <c r="L49" s="73"/>
      <c r="M49" s="72"/>
      <c r="N49" s="73"/>
    </row>
    <row r="50" spans="5:14" x14ac:dyDescent="0.25">
      <c r="J50" s="73"/>
      <c r="K50" s="73"/>
      <c r="L50" s="73"/>
      <c r="M50" s="72"/>
      <c r="N50" s="73"/>
    </row>
    <row r="51" spans="5:14" x14ac:dyDescent="0.25">
      <c r="J51" s="73"/>
      <c r="K51" s="73"/>
      <c r="L51" s="73"/>
      <c r="M51" s="72"/>
      <c r="N51" s="73"/>
    </row>
    <row r="52" spans="5:14" x14ac:dyDescent="0.25">
      <c r="J52" s="73"/>
      <c r="K52" s="73"/>
      <c r="L52" s="73"/>
      <c r="M52" s="72"/>
      <c r="N52" s="73"/>
    </row>
    <row r="53" spans="5:14" x14ac:dyDescent="0.25">
      <c r="J53" s="73"/>
      <c r="K53" s="73"/>
      <c r="L53" s="73"/>
      <c r="M53" s="72"/>
      <c r="N53" s="73"/>
    </row>
    <row r="54" spans="5:14" x14ac:dyDescent="0.25">
      <c r="E54" s="76"/>
      <c r="F54" s="85"/>
      <c r="G54" s="86"/>
      <c r="H54" s="85"/>
      <c r="I54" s="87"/>
      <c r="J54" s="87"/>
      <c r="K54" s="87"/>
      <c r="N54" s="77"/>
    </row>
    <row r="55" spans="5:14" x14ac:dyDescent="0.25">
      <c r="F55" s="88"/>
      <c r="G55" s="88"/>
      <c r="H55" s="88"/>
      <c r="I55" s="72"/>
      <c r="J55" s="88"/>
      <c r="K55" s="88"/>
    </row>
    <row r="56" spans="5:14" x14ac:dyDescent="0.25">
      <c r="F56" s="88"/>
      <c r="G56" s="88"/>
      <c r="H56" s="88"/>
      <c r="I56" s="72"/>
      <c r="J56" s="88"/>
      <c r="K56" s="88"/>
    </row>
    <row r="57" spans="5:14" x14ac:dyDescent="0.25">
      <c r="F57" s="88"/>
      <c r="G57" s="88"/>
      <c r="H57" s="88"/>
      <c r="I57" s="72"/>
      <c r="J57" s="88"/>
      <c r="K57" s="88"/>
    </row>
    <row r="58" spans="5:14" x14ac:dyDescent="0.25">
      <c r="F58" s="132"/>
      <c r="G58" s="132"/>
      <c r="H58" s="132"/>
      <c r="I58" s="132"/>
      <c r="J58" s="132"/>
      <c r="K58" s="77"/>
    </row>
    <row r="89" spans="6:11" x14ac:dyDescent="0.25">
      <c r="F89" s="85"/>
      <c r="G89" s="86"/>
      <c r="H89" s="85"/>
      <c r="I89" s="87"/>
      <c r="J89" s="87"/>
      <c r="K89" s="87"/>
    </row>
    <row r="90" spans="6:11" x14ac:dyDescent="0.25">
      <c r="F90" s="88"/>
      <c r="G90" s="88"/>
      <c r="H90" s="88"/>
      <c r="I90" s="72"/>
      <c r="J90" s="88"/>
      <c r="K90" s="88"/>
    </row>
    <row r="91" spans="6:11" x14ac:dyDescent="0.25">
      <c r="F91" s="88"/>
      <c r="G91" s="88"/>
      <c r="H91" s="88"/>
      <c r="I91" s="72"/>
      <c r="J91" s="88"/>
      <c r="K91" s="88"/>
    </row>
    <row r="92" spans="6:11" x14ac:dyDescent="0.25">
      <c r="F92" s="88"/>
      <c r="G92" s="88"/>
      <c r="H92" s="88"/>
      <c r="I92" s="72"/>
      <c r="J92" s="88"/>
      <c r="K92" s="88"/>
    </row>
    <row r="93" spans="6:11" x14ac:dyDescent="0.25">
      <c r="F93" s="88"/>
      <c r="G93" s="88"/>
      <c r="H93" s="88"/>
      <c r="I93" s="72"/>
      <c r="J93" s="88"/>
      <c r="K93" s="88"/>
    </row>
    <row r="94" spans="6:11" x14ac:dyDescent="0.25">
      <c r="F94" s="88"/>
      <c r="G94" s="88"/>
      <c r="H94" s="88"/>
      <c r="I94" s="72"/>
      <c r="J94" s="88"/>
      <c r="K94" s="88"/>
    </row>
    <row r="95" spans="6:11" x14ac:dyDescent="0.25">
      <c r="F95" s="132"/>
      <c r="G95" s="132"/>
      <c r="H95" s="132"/>
      <c r="I95" s="132"/>
      <c r="J95" s="132"/>
      <c r="K95" s="77"/>
    </row>
    <row r="113" spans="6:24" x14ac:dyDescent="0.25">
      <c r="F113" s="85"/>
      <c r="G113" s="86"/>
      <c r="H113" s="85"/>
      <c r="I113" s="87"/>
      <c r="J113" s="87"/>
      <c r="K113" s="87"/>
    </row>
    <row r="114" spans="6:24" x14ac:dyDescent="0.25">
      <c r="F114" s="88"/>
      <c r="G114" s="88"/>
      <c r="H114" s="88"/>
      <c r="I114" s="72"/>
      <c r="J114" s="88"/>
      <c r="K114" s="88"/>
    </row>
    <row r="115" spans="6:24" x14ac:dyDescent="0.25">
      <c r="F115" s="88"/>
      <c r="G115" s="88"/>
      <c r="H115" s="88"/>
      <c r="I115" s="72"/>
      <c r="J115" s="88"/>
      <c r="K115" s="88"/>
    </row>
    <row r="116" spans="6:24" x14ac:dyDescent="0.25">
      <c r="F116" s="88"/>
      <c r="G116" s="88"/>
      <c r="H116" s="88"/>
      <c r="I116" s="72"/>
      <c r="J116" s="88"/>
      <c r="K116" s="88"/>
    </row>
    <row r="117" spans="6:24" x14ac:dyDescent="0.25">
      <c r="F117" s="88"/>
      <c r="G117" s="88"/>
      <c r="H117" s="88"/>
      <c r="I117" s="72"/>
      <c r="J117" s="88"/>
      <c r="K117" s="88"/>
    </row>
    <row r="118" spans="6:24" x14ac:dyDescent="0.25">
      <c r="F118" s="88"/>
      <c r="G118" s="88"/>
      <c r="H118" s="88"/>
      <c r="I118" s="72"/>
      <c r="J118" s="88"/>
      <c r="K118" s="88"/>
      <c r="X118" s="77"/>
    </row>
    <row r="119" spans="6:24" x14ac:dyDescent="0.25">
      <c r="F119" s="132"/>
      <c r="G119" s="132"/>
      <c r="H119" s="132"/>
      <c r="I119" s="132"/>
      <c r="J119" s="132"/>
      <c r="K119" s="77"/>
    </row>
    <row r="134" spans="6:11" x14ac:dyDescent="0.25">
      <c r="F134" s="85"/>
      <c r="G134" s="86"/>
      <c r="H134" s="85"/>
      <c r="I134" s="87"/>
      <c r="J134" s="87"/>
      <c r="K134" s="87"/>
    </row>
    <row r="135" spans="6:11" x14ac:dyDescent="0.25">
      <c r="F135" s="88"/>
      <c r="G135" s="88"/>
      <c r="H135" s="88"/>
      <c r="I135" s="72"/>
      <c r="J135" s="88"/>
      <c r="K135" s="88"/>
    </row>
    <row r="136" spans="6:11" x14ac:dyDescent="0.25">
      <c r="F136" s="88"/>
      <c r="G136" s="88"/>
      <c r="H136" s="88"/>
      <c r="I136" s="72"/>
      <c r="J136" s="88"/>
      <c r="K136" s="88"/>
    </row>
    <row r="137" spans="6:11" x14ac:dyDescent="0.25">
      <c r="F137" s="88"/>
      <c r="G137" s="88"/>
      <c r="H137" s="88"/>
      <c r="I137" s="72"/>
      <c r="J137" s="88"/>
      <c r="K137" s="88"/>
    </row>
    <row r="138" spans="6:11" x14ac:dyDescent="0.25">
      <c r="F138" s="132"/>
      <c r="G138" s="132"/>
      <c r="H138" s="132"/>
      <c r="I138" s="132"/>
      <c r="J138" s="132"/>
      <c r="K138" s="77"/>
    </row>
    <row r="170" spans="6:11" x14ac:dyDescent="0.25">
      <c r="F170" s="85"/>
      <c r="G170" s="86"/>
      <c r="H170" s="85"/>
      <c r="I170" s="87"/>
      <c r="J170" s="87"/>
      <c r="K170" s="87"/>
    </row>
    <row r="171" spans="6:11" x14ac:dyDescent="0.25">
      <c r="F171" s="88"/>
      <c r="G171" s="88"/>
      <c r="H171" s="88"/>
      <c r="I171" s="72"/>
      <c r="J171" s="88"/>
      <c r="K171" s="88"/>
    </row>
    <row r="172" spans="6:11" x14ac:dyDescent="0.25">
      <c r="F172" s="88"/>
      <c r="G172" s="88"/>
      <c r="H172" s="88"/>
      <c r="I172" s="72"/>
      <c r="J172" s="88"/>
      <c r="K172" s="88"/>
    </row>
    <row r="173" spans="6:11" x14ac:dyDescent="0.25">
      <c r="F173" s="88"/>
      <c r="G173" s="88"/>
      <c r="H173" s="88"/>
      <c r="I173" s="72"/>
      <c r="J173" s="88"/>
      <c r="K173" s="88"/>
    </row>
    <row r="174" spans="6:11" x14ac:dyDescent="0.25">
      <c r="F174" s="88"/>
      <c r="G174" s="88"/>
      <c r="H174" s="88"/>
      <c r="I174" s="72"/>
      <c r="J174" s="88"/>
      <c r="K174" s="88"/>
    </row>
    <row r="175" spans="6:11" x14ac:dyDescent="0.25">
      <c r="F175" s="88"/>
      <c r="G175" s="88"/>
      <c r="H175" s="88"/>
      <c r="I175" s="72"/>
      <c r="J175" s="88"/>
      <c r="K175" s="88"/>
    </row>
    <row r="176" spans="6:11" x14ac:dyDescent="0.25">
      <c r="F176" s="88"/>
      <c r="G176" s="88"/>
      <c r="H176" s="88"/>
      <c r="I176" s="72"/>
      <c r="J176" s="88"/>
      <c r="K176" s="88"/>
    </row>
    <row r="177" spans="6:11" x14ac:dyDescent="0.25">
      <c r="F177" s="88"/>
      <c r="G177" s="88"/>
      <c r="H177" s="88"/>
      <c r="I177" s="72"/>
      <c r="J177" s="88"/>
      <c r="K177" s="88"/>
    </row>
    <row r="178" spans="6:11" x14ac:dyDescent="0.25">
      <c r="F178" s="132"/>
      <c r="G178" s="132"/>
      <c r="H178" s="132"/>
      <c r="I178" s="132"/>
      <c r="J178" s="132"/>
      <c r="K178" s="77"/>
    </row>
  </sheetData>
  <mergeCells count="5">
    <mergeCell ref="F178:J178"/>
    <mergeCell ref="F58:J58"/>
    <mergeCell ref="F95:J95"/>
    <mergeCell ref="F119:J119"/>
    <mergeCell ref="F138:J138"/>
  </mergeCells>
  <phoneticPr fontId="11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9"/>
  <sheetViews>
    <sheetView topLeftCell="E10" zoomScale="130" zoomScaleNormal="130" workbookViewId="0">
      <selection activeCell="J16" sqref="J16"/>
    </sheetView>
  </sheetViews>
  <sheetFormatPr defaultRowHeight="15" x14ac:dyDescent="0.25"/>
  <cols>
    <col min="1" max="1" width="5" style="61" customWidth="1"/>
    <col min="2" max="2" width="6.5703125" style="61" customWidth="1"/>
    <col min="3" max="3" width="5.7109375" style="61" customWidth="1"/>
    <col min="4" max="4" width="6.7109375" style="61" customWidth="1"/>
    <col min="5" max="5" width="11.28515625" style="61" customWidth="1"/>
    <col min="6" max="6" width="22.42578125" style="62" customWidth="1"/>
    <col min="7" max="7" width="8.140625" style="62" customWidth="1"/>
    <col min="8" max="8" width="8" style="62" customWidth="1"/>
    <col min="9" max="9" width="7.28515625" style="62" customWidth="1"/>
    <col min="10" max="10" width="6.7109375" style="62" customWidth="1"/>
    <col min="11" max="11" width="4.42578125" style="61" customWidth="1"/>
    <col min="12" max="12" width="9.7109375" style="62" customWidth="1"/>
    <col min="13" max="13" width="4.42578125" style="62" customWidth="1"/>
    <col min="14" max="14" width="7" style="62" customWidth="1"/>
    <col min="15" max="15" width="5.5703125" style="62" customWidth="1"/>
    <col min="16" max="16" width="7" style="62" customWidth="1"/>
    <col min="17" max="17" width="10.140625" style="61" customWidth="1"/>
    <col min="18" max="18" width="14.7109375" style="62" customWidth="1"/>
    <col min="19" max="19" width="4.140625" style="62" customWidth="1"/>
    <col min="20" max="20" width="6.28515625" style="62" customWidth="1"/>
    <col min="21" max="21" width="5.85546875" style="62" customWidth="1"/>
    <col min="22" max="22" width="7" style="62" customWidth="1"/>
    <col min="23" max="23" width="9.140625" style="61"/>
    <col min="24" max="30" width="9.140625" style="62"/>
    <col min="31" max="16384" width="9.140625" style="63"/>
  </cols>
  <sheetData>
    <row r="1" spans="1:23" x14ac:dyDescent="0.25">
      <c r="F1" s="103" t="s">
        <v>31</v>
      </c>
      <c r="G1" s="103" t="s">
        <v>0</v>
      </c>
      <c r="H1" s="103" t="s">
        <v>32</v>
      </c>
      <c r="I1" s="103" t="s">
        <v>33</v>
      </c>
      <c r="J1" s="103" t="s">
        <v>34</v>
      </c>
    </row>
    <row r="2" spans="1:23" x14ac:dyDescent="0.25">
      <c r="F2" s="61" t="s">
        <v>23</v>
      </c>
      <c r="G2" s="61">
        <v>1</v>
      </c>
      <c r="H2" s="61" t="s">
        <v>22</v>
      </c>
      <c r="I2" s="61">
        <v>96.62</v>
      </c>
      <c r="J2" s="24">
        <f t="shared" ref="J2:J27" si="0">I2*10.764</f>
        <v>1040.0176799999999</v>
      </c>
      <c r="L2" s="61" t="s">
        <v>25</v>
      </c>
      <c r="M2" s="61"/>
      <c r="N2" s="61"/>
      <c r="O2" s="61"/>
      <c r="P2" s="61"/>
      <c r="R2" s="60"/>
      <c r="S2" s="61"/>
      <c r="T2" s="61"/>
      <c r="U2" s="61"/>
      <c r="V2" s="61"/>
    </row>
    <row r="3" spans="1:23" x14ac:dyDescent="0.25">
      <c r="F3" s="24" t="s">
        <v>24</v>
      </c>
      <c r="G3" s="61">
        <v>2</v>
      </c>
      <c r="H3" s="61" t="s">
        <v>20</v>
      </c>
      <c r="I3" s="61">
        <v>68.08</v>
      </c>
      <c r="J3" s="24">
        <f t="shared" si="0"/>
        <v>732.81311999999991</v>
      </c>
      <c r="L3" s="61" t="s">
        <v>25</v>
      </c>
      <c r="M3" s="61"/>
      <c r="N3" s="61"/>
      <c r="O3" s="64"/>
      <c r="P3" s="61"/>
      <c r="R3" s="65"/>
      <c r="S3" s="61"/>
      <c r="T3" s="61"/>
      <c r="U3" s="61"/>
      <c r="V3" s="61"/>
    </row>
    <row r="4" spans="1:23" x14ac:dyDescent="0.25">
      <c r="A4" s="24"/>
      <c r="B4" s="24"/>
      <c r="D4" s="66"/>
      <c r="E4" s="24"/>
      <c r="F4" s="24" t="s">
        <v>26</v>
      </c>
      <c r="G4" s="24">
        <v>3</v>
      </c>
      <c r="H4" s="24" t="s">
        <v>20</v>
      </c>
      <c r="I4" s="61">
        <v>68.069999999999993</v>
      </c>
      <c r="J4" s="24">
        <f t="shared" si="0"/>
        <v>732.70547999999985</v>
      </c>
      <c r="K4" s="24"/>
      <c r="L4" s="61" t="s">
        <v>25</v>
      </c>
      <c r="M4" s="61"/>
      <c r="N4" s="61"/>
      <c r="O4" s="61"/>
      <c r="P4" s="66"/>
      <c r="R4" s="24"/>
      <c r="S4" s="24"/>
      <c r="T4" s="24"/>
      <c r="U4" s="61"/>
      <c r="V4" s="66"/>
      <c r="W4" s="24"/>
    </row>
    <row r="5" spans="1:23" x14ac:dyDescent="0.25">
      <c r="D5" s="66"/>
      <c r="E5" s="24"/>
      <c r="F5" s="61" t="s">
        <v>27</v>
      </c>
      <c r="G5" s="61">
        <v>3</v>
      </c>
      <c r="H5" s="24" t="s">
        <v>20</v>
      </c>
      <c r="I5" s="61">
        <v>72.28</v>
      </c>
      <c r="J5" s="24">
        <f t="shared" si="0"/>
        <v>778.02191999999991</v>
      </c>
      <c r="K5" s="24"/>
      <c r="L5" s="61" t="s">
        <v>25</v>
      </c>
      <c r="M5" s="61"/>
      <c r="N5" s="61"/>
      <c r="O5" s="61"/>
      <c r="P5" s="66"/>
      <c r="R5" s="61"/>
      <c r="S5" s="61"/>
      <c r="T5" s="61"/>
      <c r="U5" s="61"/>
      <c r="V5" s="66"/>
      <c r="W5" s="24"/>
    </row>
    <row r="6" spans="1:23" x14ac:dyDescent="0.25">
      <c r="D6" s="66"/>
      <c r="E6" s="24"/>
      <c r="F6" s="61" t="s">
        <v>59</v>
      </c>
      <c r="G6" s="61">
        <v>2</v>
      </c>
      <c r="H6" s="24" t="s">
        <v>20</v>
      </c>
      <c r="I6" s="61">
        <v>70.8</v>
      </c>
      <c r="J6" s="24">
        <f t="shared" si="0"/>
        <v>762.09119999999996</v>
      </c>
      <c r="K6" s="24"/>
      <c r="L6" s="61" t="s">
        <v>25</v>
      </c>
      <c r="M6" s="61"/>
      <c r="N6" s="61"/>
      <c r="O6" s="61"/>
      <c r="P6" s="66"/>
      <c r="R6" s="61"/>
      <c r="S6" s="61"/>
      <c r="T6" s="61"/>
      <c r="U6" s="61"/>
      <c r="V6" s="66"/>
      <c r="W6" s="24"/>
    </row>
    <row r="7" spans="1:23" x14ac:dyDescent="0.25">
      <c r="D7" s="66"/>
      <c r="E7" s="24"/>
      <c r="F7" s="61" t="s">
        <v>28</v>
      </c>
      <c r="G7" s="61">
        <v>3</v>
      </c>
      <c r="H7" s="24" t="s">
        <v>20</v>
      </c>
      <c r="I7" s="61">
        <v>73.75</v>
      </c>
      <c r="J7" s="24">
        <f t="shared" si="0"/>
        <v>793.84499999999991</v>
      </c>
      <c r="K7" s="24"/>
      <c r="L7" s="61" t="s">
        <v>25</v>
      </c>
      <c r="M7" s="61"/>
      <c r="N7" s="61"/>
      <c r="O7" s="61"/>
      <c r="P7" s="66"/>
      <c r="R7" s="61"/>
      <c r="S7" s="61"/>
      <c r="T7" s="61"/>
      <c r="U7" s="61"/>
      <c r="V7" s="66"/>
      <c r="W7" s="24"/>
    </row>
    <row r="8" spans="1:23" x14ac:dyDescent="0.25">
      <c r="B8" s="24"/>
      <c r="D8" s="66"/>
      <c r="E8" s="24"/>
      <c r="F8" s="61" t="s">
        <v>29</v>
      </c>
      <c r="G8" s="61">
        <v>4</v>
      </c>
      <c r="H8" s="24" t="s">
        <v>21</v>
      </c>
      <c r="I8" s="61">
        <v>45.99</v>
      </c>
      <c r="J8" s="24">
        <f t="shared" si="0"/>
        <v>495.03636</v>
      </c>
      <c r="K8" s="24"/>
      <c r="L8" s="61" t="s">
        <v>25</v>
      </c>
      <c r="M8" s="61"/>
      <c r="N8" s="61"/>
      <c r="O8" s="61"/>
      <c r="P8" s="66"/>
      <c r="R8" s="61"/>
      <c r="S8" s="61"/>
      <c r="T8" s="24"/>
      <c r="U8" s="61"/>
      <c r="V8" s="66"/>
      <c r="W8" s="24"/>
    </row>
    <row r="9" spans="1:23" x14ac:dyDescent="0.25">
      <c r="A9" s="24"/>
      <c r="B9" s="24"/>
      <c r="D9" s="66"/>
      <c r="E9" s="65"/>
      <c r="F9" s="24" t="s">
        <v>30</v>
      </c>
      <c r="G9" s="24">
        <v>2</v>
      </c>
      <c r="H9" s="24" t="s">
        <v>20</v>
      </c>
      <c r="I9" s="61">
        <v>72.67</v>
      </c>
      <c r="J9" s="24">
        <f t="shared" si="0"/>
        <v>782.21987999999999</v>
      </c>
      <c r="K9" s="24"/>
      <c r="L9" s="61" t="s">
        <v>25</v>
      </c>
      <c r="M9" s="61"/>
      <c r="N9" s="61"/>
      <c r="O9" s="61"/>
      <c r="P9" s="66"/>
      <c r="R9" s="65"/>
      <c r="S9" s="24"/>
      <c r="T9" s="24"/>
      <c r="U9" s="61"/>
      <c r="V9" s="66"/>
      <c r="W9" s="24"/>
    </row>
    <row r="10" spans="1:23" x14ac:dyDescent="0.25">
      <c r="A10" s="24"/>
      <c r="B10" s="24"/>
      <c r="D10" s="66"/>
      <c r="E10" s="24"/>
      <c r="F10" s="24" t="s">
        <v>35</v>
      </c>
      <c r="G10" s="24">
        <v>5</v>
      </c>
      <c r="H10" s="24" t="s">
        <v>22</v>
      </c>
      <c r="I10" s="61">
        <v>83.64</v>
      </c>
      <c r="J10" s="24">
        <f t="shared" si="0"/>
        <v>900.30095999999992</v>
      </c>
      <c r="K10" s="24"/>
      <c r="L10" s="62" t="s">
        <v>25</v>
      </c>
      <c r="R10" s="65"/>
      <c r="S10" s="24"/>
      <c r="T10" s="24"/>
      <c r="U10" s="61"/>
      <c r="V10" s="66"/>
      <c r="W10" s="24"/>
    </row>
    <row r="11" spans="1:23" x14ac:dyDescent="0.25">
      <c r="A11" s="24"/>
      <c r="B11" s="24"/>
      <c r="D11" s="66"/>
      <c r="E11" s="24"/>
      <c r="F11" s="24" t="s">
        <v>36</v>
      </c>
      <c r="G11" s="24">
        <v>3</v>
      </c>
      <c r="H11" s="24" t="s">
        <v>20</v>
      </c>
      <c r="I11" s="61">
        <v>75.7</v>
      </c>
      <c r="J11" s="24">
        <f t="shared" si="0"/>
        <v>814.83479999999997</v>
      </c>
      <c r="K11" s="24"/>
      <c r="L11" s="62" t="s">
        <v>25</v>
      </c>
      <c r="R11" s="65"/>
      <c r="S11" s="24"/>
      <c r="T11" s="24"/>
      <c r="U11" s="61"/>
      <c r="V11" s="66"/>
    </row>
    <row r="12" spans="1:23" x14ac:dyDescent="0.25">
      <c r="A12" s="24"/>
      <c r="B12" s="24"/>
      <c r="D12" s="66"/>
      <c r="E12" s="24"/>
      <c r="F12" s="24" t="s">
        <v>37</v>
      </c>
      <c r="G12" s="24">
        <v>3</v>
      </c>
      <c r="H12" s="24" t="s">
        <v>20</v>
      </c>
      <c r="I12" s="61">
        <v>68.8</v>
      </c>
      <c r="J12" s="24">
        <f t="shared" si="0"/>
        <v>740.56319999999994</v>
      </c>
      <c r="K12" s="24"/>
      <c r="L12" s="62" t="s">
        <v>38</v>
      </c>
      <c r="R12" s="65"/>
      <c r="S12" s="24"/>
      <c r="T12" s="24"/>
      <c r="U12" s="61"/>
      <c r="V12" s="66"/>
    </row>
    <row r="13" spans="1:23" x14ac:dyDescent="0.25">
      <c r="A13" s="24"/>
      <c r="B13" s="24"/>
      <c r="F13" s="62" t="s">
        <v>39</v>
      </c>
      <c r="G13" s="62">
        <v>6</v>
      </c>
      <c r="H13" s="62" t="s">
        <v>22</v>
      </c>
      <c r="I13" s="62">
        <v>96.62</v>
      </c>
      <c r="J13" s="104">
        <f t="shared" si="0"/>
        <v>1040.0176799999999</v>
      </c>
      <c r="L13" s="62" t="s">
        <v>25</v>
      </c>
    </row>
    <row r="14" spans="1:23" x14ac:dyDescent="0.25">
      <c r="A14" s="24"/>
      <c r="B14" s="24"/>
      <c r="F14" s="61" t="s">
        <v>40</v>
      </c>
      <c r="G14" s="62">
        <v>2</v>
      </c>
      <c r="H14" s="62" t="s">
        <v>20</v>
      </c>
      <c r="I14" s="62">
        <v>71.180000000000007</v>
      </c>
      <c r="J14" s="104">
        <f t="shared" si="0"/>
        <v>766.18151999999998</v>
      </c>
      <c r="L14" s="61" t="s">
        <v>38</v>
      </c>
      <c r="R14" s="60"/>
    </row>
    <row r="15" spans="1:23" x14ac:dyDescent="0.25">
      <c r="A15" s="24"/>
      <c r="B15" s="24"/>
      <c r="D15" s="66"/>
      <c r="F15" s="61" t="s">
        <v>41</v>
      </c>
      <c r="G15" s="24">
        <v>1</v>
      </c>
      <c r="H15" s="24" t="s">
        <v>42</v>
      </c>
      <c r="I15" s="61">
        <v>127.3</v>
      </c>
      <c r="J15" s="24">
        <f t="shared" si="0"/>
        <v>1370.2571999999998</v>
      </c>
      <c r="K15" s="24"/>
      <c r="L15" s="61" t="s">
        <v>38</v>
      </c>
      <c r="M15" s="61"/>
      <c r="N15" s="61"/>
      <c r="O15" s="61"/>
      <c r="P15" s="66"/>
      <c r="R15" s="61"/>
      <c r="S15" s="24"/>
      <c r="T15" s="24"/>
      <c r="U15" s="61"/>
      <c r="V15" s="66"/>
    </row>
    <row r="16" spans="1:23" x14ac:dyDescent="0.25">
      <c r="D16" s="66"/>
      <c r="F16" s="62" t="s">
        <v>43</v>
      </c>
      <c r="G16" s="61">
        <v>1</v>
      </c>
      <c r="H16" s="24" t="s">
        <v>22</v>
      </c>
      <c r="I16" s="61">
        <v>102.2</v>
      </c>
      <c r="J16" s="24">
        <f t="shared" si="0"/>
        <v>1100.0808</v>
      </c>
      <c r="K16" s="24"/>
      <c r="L16" s="62" t="s">
        <v>38</v>
      </c>
      <c r="M16" s="61"/>
      <c r="N16" s="61"/>
      <c r="O16" s="61"/>
      <c r="P16" s="66"/>
      <c r="S16" s="61"/>
      <c r="T16" s="61"/>
      <c r="U16" s="61"/>
      <c r="V16" s="66"/>
    </row>
    <row r="17" spans="1:23" x14ac:dyDescent="0.25">
      <c r="D17" s="66"/>
      <c r="F17" s="62" t="s">
        <v>47</v>
      </c>
      <c r="G17" s="61">
        <v>6</v>
      </c>
      <c r="H17" s="24" t="s">
        <v>44</v>
      </c>
      <c r="I17" s="61">
        <v>27.88</v>
      </c>
      <c r="J17" s="24">
        <f t="shared" si="0"/>
        <v>300.10031999999995</v>
      </c>
      <c r="K17" s="24"/>
      <c r="L17" s="62" t="s">
        <v>45</v>
      </c>
      <c r="M17" s="61"/>
      <c r="N17" s="61"/>
      <c r="O17" s="61"/>
      <c r="P17" s="66"/>
      <c r="S17" s="61"/>
      <c r="T17" s="61"/>
      <c r="U17" s="61"/>
      <c r="V17" s="66"/>
    </row>
    <row r="18" spans="1:23" x14ac:dyDescent="0.25">
      <c r="B18" s="24"/>
      <c r="D18" s="66"/>
      <c r="F18" s="62" t="s">
        <v>46</v>
      </c>
      <c r="G18" s="61">
        <v>5</v>
      </c>
      <c r="H18" s="24" t="s">
        <v>22</v>
      </c>
      <c r="I18" s="61">
        <v>102.28</v>
      </c>
      <c r="J18" s="24">
        <f t="shared" si="0"/>
        <v>1100.94192</v>
      </c>
      <c r="K18" s="24"/>
      <c r="L18" s="62" t="s">
        <v>38</v>
      </c>
      <c r="M18" s="61"/>
      <c r="N18" s="61"/>
      <c r="O18" s="61"/>
      <c r="P18" s="66"/>
      <c r="S18" s="61"/>
      <c r="T18" s="24"/>
      <c r="U18" s="61"/>
      <c r="V18" s="66"/>
    </row>
    <row r="19" spans="1:23" x14ac:dyDescent="0.25">
      <c r="A19" s="24"/>
      <c r="B19" s="24"/>
      <c r="D19" s="66"/>
      <c r="F19" s="62" t="s">
        <v>47</v>
      </c>
      <c r="G19" s="24">
        <v>5</v>
      </c>
      <c r="H19" s="24" t="s">
        <v>44</v>
      </c>
      <c r="I19" s="61">
        <v>27.93</v>
      </c>
      <c r="J19" s="24">
        <f t="shared" si="0"/>
        <v>300.63851999999997</v>
      </c>
      <c r="K19" s="24"/>
      <c r="L19" s="62" t="s">
        <v>45</v>
      </c>
      <c r="M19" s="61"/>
      <c r="N19" s="61"/>
      <c r="O19" s="61"/>
      <c r="P19" s="66"/>
      <c r="S19" s="24"/>
      <c r="T19" s="24"/>
      <c r="U19" s="61"/>
      <c r="V19" s="66"/>
    </row>
    <row r="20" spans="1:23" x14ac:dyDescent="0.25">
      <c r="A20" s="24"/>
      <c r="B20" s="24"/>
      <c r="D20" s="66"/>
      <c r="F20" s="105" t="s">
        <v>47</v>
      </c>
      <c r="G20" s="24">
        <v>8</v>
      </c>
      <c r="H20" s="24" t="s">
        <v>48</v>
      </c>
      <c r="I20" s="61">
        <v>28.08</v>
      </c>
      <c r="J20" s="24">
        <f t="shared" si="0"/>
        <v>302.25311999999997</v>
      </c>
      <c r="K20" s="24"/>
      <c r="L20" s="62" t="s">
        <v>45</v>
      </c>
      <c r="S20" s="24"/>
      <c r="T20" s="24"/>
      <c r="U20" s="61"/>
      <c r="V20" s="66"/>
    </row>
    <row r="21" spans="1:23" x14ac:dyDescent="0.25">
      <c r="A21" s="24"/>
      <c r="B21" s="24"/>
      <c r="D21" s="66"/>
      <c r="F21" s="62" t="s">
        <v>47</v>
      </c>
      <c r="G21" s="24">
        <v>9</v>
      </c>
      <c r="H21" s="24" t="s">
        <v>48</v>
      </c>
      <c r="I21" s="61">
        <v>27.92</v>
      </c>
      <c r="J21" s="24">
        <f t="shared" si="0"/>
        <v>300.53088000000002</v>
      </c>
      <c r="K21" s="24"/>
      <c r="L21" s="62" t="s">
        <v>45</v>
      </c>
    </row>
    <row r="22" spans="1:23" x14ac:dyDescent="0.25">
      <c r="A22" s="24"/>
      <c r="B22" s="24"/>
      <c r="D22" s="66"/>
      <c r="F22" s="105" t="s">
        <v>47</v>
      </c>
      <c r="G22" s="24">
        <v>10</v>
      </c>
      <c r="H22" s="24" t="s">
        <v>48</v>
      </c>
      <c r="I22" s="61">
        <v>27.92</v>
      </c>
      <c r="J22" s="24">
        <f t="shared" si="0"/>
        <v>300.53088000000002</v>
      </c>
      <c r="K22" s="24"/>
      <c r="L22" s="62" t="s">
        <v>45</v>
      </c>
    </row>
    <row r="23" spans="1:23" x14ac:dyDescent="0.25">
      <c r="F23" s="105" t="s">
        <v>47</v>
      </c>
      <c r="G23" s="62">
        <v>11</v>
      </c>
      <c r="H23" s="62" t="s">
        <v>48</v>
      </c>
      <c r="I23" s="62">
        <v>28.08</v>
      </c>
      <c r="J23" s="104">
        <f t="shared" si="0"/>
        <v>302.25311999999997</v>
      </c>
      <c r="L23" s="62" t="s">
        <v>45</v>
      </c>
    </row>
    <row r="24" spans="1:23" x14ac:dyDescent="0.25">
      <c r="F24" s="105" t="s">
        <v>47</v>
      </c>
      <c r="G24" s="62">
        <v>1</v>
      </c>
      <c r="H24" s="62" t="s">
        <v>49</v>
      </c>
      <c r="I24" s="62">
        <v>28.04</v>
      </c>
      <c r="J24" s="104">
        <f t="shared" si="0"/>
        <v>301.82255999999995</v>
      </c>
      <c r="L24" s="61" t="s">
        <v>45</v>
      </c>
      <c r="R24" s="60"/>
    </row>
    <row r="25" spans="1:23" x14ac:dyDescent="0.25">
      <c r="A25" s="24"/>
      <c r="B25" s="24"/>
      <c r="D25" s="66"/>
      <c r="E25" s="24"/>
      <c r="F25" s="105" t="s">
        <v>47</v>
      </c>
      <c r="G25" s="24">
        <v>7</v>
      </c>
      <c r="H25" s="106" t="s">
        <v>44</v>
      </c>
      <c r="I25" s="61">
        <v>28.16</v>
      </c>
      <c r="J25" s="24">
        <f t="shared" si="0"/>
        <v>303.11424</v>
      </c>
      <c r="K25" s="24"/>
      <c r="L25" s="61" t="s">
        <v>45</v>
      </c>
      <c r="M25" s="61"/>
      <c r="N25" s="61"/>
      <c r="O25" s="61"/>
      <c r="P25" s="66"/>
      <c r="R25" s="61"/>
      <c r="S25" s="24"/>
      <c r="T25" s="24"/>
      <c r="U25" s="61"/>
      <c r="V25" s="66"/>
      <c r="W25" s="24"/>
    </row>
    <row r="26" spans="1:23" x14ac:dyDescent="0.25">
      <c r="D26" s="66"/>
      <c r="E26" s="24"/>
      <c r="F26" s="105" t="s">
        <v>47</v>
      </c>
      <c r="G26" s="61">
        <v>3</v>
      </c>
      <c r="H26" s="106" t="s">
        <v>44</v>
      </c>
      <c r="I26" s="61">
        <v>28.02</v>
      </c>
      <c r="J26" s="24">
        <f t="shared" si="0"/>
        <v>301.60728</v>
      </c>
      <c r="K26" s="24"/>
      <c r="L26" s="62" t="s">
        <v>45</v>
      </c>
      <c r="M26" s="61"/>
      <c r="N26" s="61"/>
      <c r="O26" s="61"/>
      <c r="P26" s="66"/>
      <c r="S26" s="61"/>
      <c r="T26" s="61"/>
      <c r="U26" s="61"/>
      <c r="V26" s="66"/>
      <c r="W26" s="24"/>
    </row>
    <row r="27" spans="1:23" x14ac:dyDescent="0.25">
      <c r="D27" s="66"/>
      <c r="E27" s="24"/>
      <c r="F27" s="105" t="s">
        <v>47</v>
      </c>
      <c r="G27" s="61">
        <v>4</v>
      </c>
      <c r="H27" s="24" t="s">
        <v>44</v>
      </c>
      <c r="I27" s="61">
        <v>28.11</v>
      </c>
      <c r="J27" s="24">
        <f t="shared" si="0"/>
        <v>302.57603999999998</v>
      </c>
      <c r="K27" s="24"/>
      <c r="L27" s="62" t="s">
        <v>45</v>
      </c>
      <c r="M27" s="61"/>
      <c r="N27" s="61"/>
      <c r="O27" s="61"/>
      <c r="P27" s="66"/>
      <c r="S27" s="61"/>
      <c r="T27" s="61"/>
      <c r="U27" s="61"/>
      <c r="V27" s="66"/>
      <c r="W27" s="24"/>
    </row>
    <row r="28" spans="1:23" x14ac:dyDescent="0.25">
      <c r="B28" s="67"/>
      <c r="C28" s="67"/>
      <c r="D28" s="67"/>
      <c r="E28" s="65"/>
      <c r="G28" s="61"/>
      <c r="H28" s="24"/>
      <c r="I28" s="61"/>
      <c r="J28" s="66"/>
      <c r="K28" s="24"/>
      <c r="M28" s="61"/>
      <c r="N28" s="61"/>
      <c r="O28" s="61"/>
      <c r="P28" s="66"/>
      <c r="S28" s="61"/>
      <c r="T28" s="24"/>
      <c r="U28" s="61"/>
      <c r="V28" s="66"/>
      <c r="W28" s="24"/>
    </row>
    <row r="29" spans="1:23" x14ac:dyDescent="0.25">
      <c r="A29" s="24"/>
      <c r="B29" s="24"/>
      <c r="D29" s="66"/>
      <c r="E29" s="24"/>
      <c r="G29" s="65"/>
      <c r="H29" s="67"/>
      <c r="I29" s="67"/>
      <c r="J29" s="67"/>
      <c r="K29" s="24"/>
      <c r="M29" s="61"/>
      <c r="N29" s="61"/>
      <c r="O29" s="61"/>
      <c r="P29" s="66"/>
      <c r="S29" s="24"/>
      <c r="T29" s="24"/>
      <c r="U29" s="61"/>
      <c r="V29" s="66"/>
      <c r="W29" s="24"/>
    </row>
    <row r="30" spans="1:23" x14ac:dyDescent="0.25">
      <c r="A30" s="24"/>
      <c r="B30" s="24"/>
      <c r="D30" s="66"/>
      <c r="E30" s="24"/>
      <c r="G30" s="24"/>
      <c r="H30" s="24"/>
      <c r="I30" s="61"/>
      <c r="J30" s="66"/>
      <c r="K30" s="24"/>
      <c r="S30" s="24"/>
      <c r="T30" s="24"/>
      <c r="U30" s="61"/>
      <c r="V30" s="66"/>
      <c r="W30" s="24"/>
    </row>
    <row r="31" spans="1:23" x14ac:dyDescent="0.25">
      <c r="A31" s="24"/>
      <c r="B31" s="24"/>
      <c r="D31" s="66"/>
      <c r="E31" s="24"/>
      <c r="G31" s="24"/>
      <c r="H31" s="24"/>
      <c r="I31" s="61"/>
      <c r="J31" s="66"/>
      <c r="K31" s="24"/>
    </row>
    <row r="32" spans="1:23" x14ac:dyDescent="0.25">
      <c r="A32" s="24"/>
      <c r="B32" s="24"/>
      <c r="D32" s="66"/>
      <c r="E32" s="24"/>
      <c r="G32" s="24"/>
      <c r="H32" s="24"/>
      <c r="I32" s="61"/>
      <c r="J32" s="66"/>
      <c r="K32" s="24"/>
    </row>
    <row r="38" spans="1:2" x14ac:dyDescent="0.25">
      <c r="A38" s="24"/>
      <c r="B38" s="24"/>
    </row>
    <row r="44" spans="1:2" x14ac:dyDescent="0.25">
      <c r="A44" s="24"/>
      <c r="B44" s="24"/>
    </row>
    <row r="49" spans="1:2" x14ac:dyDescent="0.25">
      <c r="A49" s="24"/>
      <c r="B49" s="24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C1:Q21"/>
  <sheetViews>
    <sheetView topLeftCell="B1" zoomScale="115" zoomScaleNormal="115" workbookViewId="0">
      <selection activeCell="G9" sqref="G9"/>
    </sheetView>
  </sheetViews>
  <sheetFormatPr defaultRowHeight="16.5" x14ac:dyDescent="0.25"/>
  <cols>
    <col min="1" max="2" width="9.140625" style="44"/>
    <col min="3" max="3" width="5.7109375" style="44" bestFit="1" customWidth="1"/>
    <col min="4" max="4" width="9.140625" style="44"/>
    <col min="5" max="5" width="11.42578125" style="44" bestFit="1" customWidth="1"/>
    <col min="6" max="6" width="13.85546875" style="44" bestFit="1" customWidth="1"/>
    <col min="7" max="7" width="9.85546875" style="44" bestFit="1" customWidth="1"/>
    <col min="8" max="8" width="12.28515625" style="44" bestFit="1" customWidth="1"/>
    <col min="9" max="9" width="9.85546875" style="44" bestFit="1" customWidth="1"/>
    <col min="10" max="10" width="13.85546875" style="44" bestFit="1" customWidth="1"/>
    <col min="11" max="11" width="9.85546875" style="44" bestFit="1" customWidth="1"/>
    <col min="12" max="12" width="20" style="44" customWidth="1"/>
    <col min="13" max="13" width="9.140625" style="44"/>
    <col min="14" max="14" width="14.42578125" style="44" customWidth="1"/>
    <col min="15" max="15" width="9.140625" style="44"/>
    <col min="16" max="16" width="15.5703125" style="44" customWidth="1"/>
    <col min="17" max="17" width="14.5703125" style="44" customWidth="1"/>
    <col min="18" max="16384" width="9.140625" style="44"/>
  </cols>
  <sheetData>
    <row r="1" spans="3:17" x14ac:dyDescent="0.25">
      <c r="C1" s="133" t="s">
        <v>63</v>
      </c>
    </row>
    <row r="2" spans="3:17" s="49" customFormat="1" x14ac:dyDescent="0.25">
      <c r="C2" s="51" t="s">
        <v>14</v>
      </c>
      <c r="D2" s="51" t="s">
        <v>16</v>
      </c>
      <c r="E2" s="51" t="s">
        <v>15</v>
      </c>
      <c r="F2" s="51" t="s">
        <v>8</v>
      </c>
      <c r="G2" s="51" t="s">
        <v>17</v>
      </c>
      <c r="H2" s="51"/>
      <c r="I2" s="51"/>
      <c r="J2" s="51" t="s">
        <v>18</v>
      </c>
      <c r="K2" s="51" t="s">
        <v>19</v>
      </c>
    </row>
    <row r="3" spans="3:17" x14ac:dyDescent="0.25">
      <c r="C3" s="52">
        <v>701</v>
      </c>
      <c r="D3" s="52">
        <v>65.45</v>
      </c>
      <c r="E3" s="53">
        <f>D3*10.764</f>
        <v>704.50379999999996</v>
      </c>
      <c r="F3" s="54">
        <v>11300000</v>
      </c>
      <c r="G3" s="50">
        <f>F3/E3</f>
        <v>16039.657983392</v>
      </c>
      <c r="H3" s="54">
        <v>678000</v>
      </c>
      <c r="I3" s="54">
        <v>30000</v>
      </c>
      <c r="J3" s="50">
        <f>F3+H3+I3</f>
        <v>12008000</v>
      </c>
      <c r="K3" s="50">
        <f>J3/E3</f>
        <v>17044.620625183285</v>
      </c>
    </row>
    <row r="4" spans="3:17" x14ac:dyDescent="0.25">
      <c r="C4" s="52">
        <v>1301</v>
      </c>
      <c r="D4" s="52">
        <v>65.45</v>
      </c>
      <c r="E4" s="53">
        <f t="shared" ref="E4:E9" si="0">D4*10.764</f>
        <v>704.50379999999996</v>
      </c>
      <c r="F4" s="54">
        <v>10550000</v>
      </c>
      <c r="G4" s="50">
        <f>F4/E4</f>
        <v>14975.07891369784</v>
      </c>
      <c r="H4" s="54">
        <v>633000</v>
      </c>
      <c r="I4" s="54">
        <v>30000</v>
      </c>
      <c r="J4" s="50">
        <f>F4+H4+I4</f>
        <v>11213000</v>
      </c>
      <c r="K4" s="50">
        <f>J4/E4</f>
        <v>15916.166811307477</v>
      </c>
    </row>
    <row r="5" spans="3:17" x14ac:dyDescent="0.25">
      <c r="C5" s="52">
        <v>1105</v>
      </c>
      <c r="D5" s="52">
        <v>48.41</v>
      </c>
      <c r="E5" s="53">
        <f t="shared" si="0"/>
        <v>521.08523999999989</v>
      </c>
      <c r="F5" s="54">
        <v>9883000</v>
      </c>
      <c r="G5" s="50">
        <f t="shared" ref="G5:G10" si="1">F5/E5</f>
        <v>18966.186798919891</v>
      </c>
      <c r="H5" s="54">
        <v>593000</v>
      </c>
      <c r="I5" s="54">
        <v>30000</v>
      </c>
      <c r="J5" s="50">
        <f t="shared" ref="J5:J6" si="2">F5+H5+I5</f>
        <v>10506000</v>
      </c>
      <c r="K5" s="50">
        <f t="shared" ref="K5:K6" si="3">J5/E5</f>
        <v>20161.768542897131</v>
      </c>
      <c r="L5" s="46"/>
      <c r="N5" s="46"/>
      <c r="P5" s="47"/>
      <c r="Q5" s="48"/>
    </row>
    <row r="6" spans="3:17" x14ac:dyDescent="0.25">
      <c r="C6" s="52">
        <v>1101</v>
      </c>
      <c r="D6" s="52">
        <v>0</v>
      </c>
      <c r="E6" s="53">
        <v>405</v>
      </c>
      <c r="F6" s="54">
        <v>9251100</v>
      </c>
      <c r="G6" s="50">
        <f t="shared" si="1"/>
        <v>22842.222222222223</v>
      </c>
      <c r="H6" s="54">
        <v>555100</v>
      </c>
      <c r="I6" s="54">
        <v>30000</v>
      </c>
      <c r="J6" s="50">
        <f t="shared" si="2"/>
        <v>9836200</v>
      </c>
      <c r="K6" s="50">
        <f t="shared" si="3"/>
        <v>24286.913580246914</v>
      </c>
      <c r="L6" s="46"/>
      <c r="N6" s="46"/>
      <c r="P6" s="47"/>
      <c r="Q6" s="48"/>
    </row>
    <row r="7" spans="3:17" x14ac:dyDescent="0.25">
      <c r="C7" s="52">
        <v>103</v>
      </c>
      <c r="D7" s="52">
        <v>44.32</v>
      </c>
      <c r="E7" s="53">
        <f t="shared" si="0"/>
        <v>477.06047999999998</v>
      </c>
      <c r="F7" s="54">
        <v>10250000</v>
      </c>
      <c r="G7" s="50">
        <f t="shared" si="1"/>
        <v>21485.745371320634</v>
      </c>
      <c r="H7" s="54">
        <v>103500</v>
      </c>
      <c r="I7" s="54">
        <v>30000</v>
      </c>
      <c r="J7" s="50">
        <f t="shared" ref="J7:J10" si="4">F7+H7+I7</f>
        <v>10383500</v>
      </c>
      <c r="K7" s="50">
        <f t="shared" ref="K7:K10" si="5">J7/E7</f>
        <v>21765.584103717836</v>
      </c>
      <c r="L7" s="46"/>
      <c r="N7" s="46"/>
      <c r="P7" s="47"/>
      <c r="Q7" s="48"/>
    </row>
    <row r="8" spans="3:17" x14ac:dyDescent="0.25">
      <c r="C8" s="52">
        <v>1603</v>
      </c>
      <c r="D8" s="52"/>
      <c r="E8" s="53">
        <v>624</v>
      </c>
      <c r="F8" s="54">
        <v>9800000</v>
      </c>
      <c r="G8" s="50">
        <f t="shared" si="1"/>
        <v>15705.128205128205</v>
      </c>
      <c r="H8" s="54">
        <v>589000</v>
      </c>
      <c r="I8" s="54">
        <v>30000</v>
      </c>
      <c r="J8" s="50">
        <f t="shared" si="4"/>
        <v>10419000</v>
      </c>
      <c r="K8" s="50">
        <f t="shared" si="5"/>
        <v>16697.115384615383</v>
      </c>
      <c r="L8" s="46"/>
      <c r="N8" s="46"/>
      <c r="P8" s="47"/>
      <c r="Q8" s="48"/>
    </row>
    <row r="9" spans="3:17" x14ac:dyDescent="0.25">
      <c r="C9" s="52">
        <v>1001</v>
      </c>
      <c r="D9" s="52">
        <v>69.64</v>
      </c>
      <c r="E9" s="53">
        <f t="shared" si="0"/>
        <v>749.60496000000001</v>
      </c>
      <c r="F9" s="54">
        <v>17500000</v>
      </c>
      <c r="G9" s="50">
        <f t="shared" si="1"/>
        <v>23345.629943537195</v>
      </c>
      <c r="H9" s="54">
        <v>1050000</v>
      </c>
      <c r="I9" s="54">
        <v>30000</v>
      </c>
      <c r="J9" s="50">
        <f t="shared" si="4"/>
        <v>18580000</v>
      </c>
      <c r="K9" s="50">
        <f t="shared" si="5"/>
        <v>24786.388820052631</v>
      </c>
      <c r="L9" s="46"/>
      <c r="N9" s="46"/>
      <c r="P9" s="47"/>
      <c r="Q9" s="48"/>
    </row>
    <row r="10" spans="3:17" x14ac:dyDescent="0.25">
      <c r="C10" s="139">
        <v>1603</v>
      </c>
      <c r="D10" s="139">
        <v>62.35</v>
      </c>
      <c r="E10" s="140">
        <v>624</v>
      </c>
      <c r="F10" s="141">
        <v>16000000</v>
      </c>
      <c r="G10" s="142">
        <f t="shared" si="1"/>
        <v>25641.025641025641</v>
      </c>
      <c r="H10" s="143">
        <v>960000</v>
      </c>
      <c r="I10" s="144">
        <v>30000</v>
      </c>
      <c r="J10" s="145">
        <f t="shared" si="4"/>
        <v>16990000</v>
      </c>
      <c r="K10" s="145">
        <f t="shared" si="5"/>
        <v>27227.564102564102</v>
      </c>
    </row>
    <row r="11" spans="3:17" x14ac:dyDescent="0.25">
      <c r="F11" s="45"/>
    </row>
    <row r="12" spans="3:17" x14ac:dyDescent="0.25">
      <c r="F12" s="45"/>
    </row>
    <row r="13" spans="3:17" x14ac:dyDescent="0.25">
      <c r="F13" s="45"/>
    </row>
    <row r="14" spans="3:17" x14ac:dyDescent="0.25">
      <c r="F14" s="45"/>
    </row>
    <row r="15" spans="3:17" x14ac:dyDescent="0.25">
      <c r="F15" s="45"/>
    </row>
    <row r="16" spans="3:17" x14ac:dyDescent="0.25">
      <c r="F16" s="45"/>
    </row>
    <row r="17" spans="6:6" x14ac:dyDescent="0.25">
      <c r="F17" s="45"/>
    </row>
    <row r="18" spans="6:6" x14ac:dyDescent="0.25">
      <c r="F18" s="45"/>
    </row>
    <row r="19" spans="6:6" x14ac:dyDescent="0.25">
      <c r="F19" s="45"/>
    </row>
    <row r="20" spans="6:6" x14ac:dyDescent="0.25">
      <c r="F20" s="45"/>
    </row>
    <row r="21" spans="6:6" x14ac:dyDescent="0.25">
      <c r="F21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1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Om Nandanvan</vt:lpstr>
      <vt:lpstr>Om Nandanvan (Sale)</vt:lpstr>
      <vt:lpstr>Om Nandanvan (Rehab)</vt:lpstr>
      <vt:lpstr>Om Nandanvan (PTC)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2024-08-24T11:53:31Z</dcterms:modified>
</cp:coreProperties>
</file>