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ATHAYA LACHAYYA THOTA - BOM\"/>
    </mc:Choice>
  </mc:AlternateContent>
  <xr:revisionPtr revIDLastSave="0" documentId="13_ncr:1_{492AE206-5D94-4F7C-A04C-2566D4736E0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8" i="21" l="1"/>
  <c r="T18" i="21"/>
  <c r="U16" i="20"/>
  <c r="T16" i="20"/>
  <c r="T23" i="19"/>
  <c r="S23" i="19"/>
  <c r="AB16" i="18"/>
  <c r="AA16" i="18"/>
  <c r="P24" i="4"/>
  <c r="U23" i="17"/>
  <c r="T14" i="16"/>
  <c r="G35" i="4"/>
  <c r="G33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<sst xmlns="http://schemas.openxmlformats.org/spreadsheetml/2006/main" count="50" uniqueCount="43">
  <si>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</si>
  <si>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</si>
  <si>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</si>
  <si>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</si>
  <si>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</si>
  <si>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</si>
  <si>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</si>
  <si>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</si>
  <si>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</si>
  <si>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</si>
  <si>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</si>
  <si>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</si>
  <si>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</si>
  <si>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</si>
  <si>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</si>
  <si>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</si>
  <si>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</si>
  <si>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</si>
  <si>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</si>
  <si>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</si>
  <si>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</si>
  <si>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</si>
  <si>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</si>
  <si>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</si>
  <si>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</si>
  <si>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</si>
  <si>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</si>
  <si>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</si>
  <si>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</si>
  <si>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</si>
  <si>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</si>
  <si>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</si>
  <si>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</si>
  <si>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</si>
  <si>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</si>
  <si>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</si>
  <si>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</si>
  <si>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</si>
  <si>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</si>
  <si>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Borivali East Branch )  -  SATHAYA LACHAYYA THOTA AND RAJESHWARI SATHAYA THOTA</t>
  </si>
  <si>
    <t>Agree CA</t>
  </si>
  <si>
    <t>Balcony</t>
  </si>
  <si>
    <t xml:space="preserve">As per site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</si>
</sst>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C803D-ED1C-48E9-ABE0-687C35A6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7139E-562D-4CFB-9594-20D6C50C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6653F-9D4F-4EEC-8F07-7640B161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44</xdr:row>
      <xdr:rowOff>105886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A94321-6FF1-4F20-A659-43956E93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964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47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E979E-1E48-41AF-A2A2-67A275BD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7659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125033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BF270-D82B-4B01-8F57-54BE347F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59433" cy="7859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270A0-2B0B-401B-A0C0-B3D315EA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925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6865C-057D-4B02-8347-BF551707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10718</xdr:colOff>
      <xdr:row>43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593B0-676C-461B-ABA0-92EA0A2A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45118" cy="8021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X31" sqref="X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342</v>
      </c>
      <c r="C3" s="44">
        <f>B3*1.2</f>
        <v>410.4</v>
      </c>
      <c r="D3" s="44">
        <f t="shared" ref="D3:D14" si="2">C3*1.2</f>
        <v>492.47999999999996</v>
      </c>
      <c r="E3" s="45">
        <f t="shared" ref="E3:E14" si="3">R3</f>
        <v>5300000</v>
      </c>
      <c r="F3" s="44">
        <f t="shared" ref="F3:F14" si="4">ROUND((E3/B3),0)</f>
        <v>15497</v>
      </c>
      <c r="G3" s="44">
        <f t="shared" ref="G3:G14" si="5">ROUND((E3/C3),0)</f>
        <v>12914</v>
      </c>
      <c r="H3" s="44">
        <f t="shared" ref="H3:H14" si="6">ROUND((E3/D3),0)</f>
        <v>10762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342</v>
      </c>
      <c r="R3" s="47">
        <v>5300000</v>
      </c>
    </row>
    <row r="4" spans="1:20" x14ac:dyDescent="0.25">
      <c r="A4" s="4">
        <f t="shared" ref="A4:A9" si="9">N4</f>
        <v>0</v>
      </c>
      <c r="B4" s="4">
        <f t="shared" ref="B4:B9" si="10">Q4</f>
        <v>491</v>
      </c>
      <c r="C4" s="4">
        <f t="shared" ref="C4:C9" si="11">B4*1.2</f>
        <v>589.19999999999993</v>
      </c>
      <c r="D4" s="4">
        <f t="shared" ref="D4:D9" si="12">C4*1.2</f>
        <v>707.03999999999985</v>
      </c>
      <c r="E4" s="5">
        <f t="shared" ref="E4:E9" si="13">R4</f>
        <v>7000000</v>
      </c>
      <c r="F4" s="9">
        <f t="shared" ref="F4:F9" si="14">ROUND((E4/B4),0)</f>
        <v>14257</v>
      </c>
      <c r="G4" s="9">
        <f t="shared" ref="G4:G9" si="15">ROUND((E4/C4),0)</f>
        <v>11881</v>
      </c>
      <c r="H4" s="9">
        <f t="shared" ref="H4:H9" si="16">ROUND((E4/D4),0)</f>
        <v>9900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491</v>
      </c>
      <c r="R4" s="2">
        <v>7000000</v>
      </c>
    </row>
    <row r="5" spans="1:20" s="46" customFormat="1" x14ac:dyDescent="0.25">
      <c r="A5" s="44">
        <f t="shared" si="9"/>
        <v>0</v>
      </c>
      <c r="B5" s="44">
        <f t="shared" si="10"/>
        <v>342</v>
      </c>
      <c r="C5" s="44">
        <f t="shared" si="11"/>
        <v>410.4</v>
      </c>
      <c r="D5" s="44">
        <f t="shared" si="12"/>
        <v>492.47999999999996</v>
      </c>
      <c r="E5" s="45">
        <f t="shared" si="13"/>
        <v>5600000</v>
      </c>
      <c r="F5" s="44">
        <f t="shared" si="14"/>
        <v>16374</v>
      </c>
      <c r="G5" s="44">
        <f t="shared" si="15"/>
        <v>13645</v>
      </c>
      <c r="H5" s="44">
        <f t="shared" si="16"/>
        <v>11371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342</v>
      </c>
      <c r="R5" s="47">
        <v>5600000</v>
      </c>
    </row>
    <row r="6" spans="1:20" x14ac:dyDescent="0.25">
      <c r="A6" s="4">
        <f t="shared" si="9"/>
        <v>0</v>
      </c>
      <c r="B6" s="4">
        <f t="shared" si="10"/>
        <v>491</v>
      </c>
      <c r="C6" s="4">
        <f t="shared" si="11"/>
        <v>589.19999999999993</v>
      </c>
      <c r="D6" s="4">
        <f t="shared" si="12"/>
        <v>707.03999999999985</v>
      </c>
      <c r="E6" s="5">
        <f t="shared" si="13"/>
        <v>0</v>
      </c>
      <c r="F6" s="9">
        <f t="shared" si="14"/>
        <v>0</v>
      </c>
      <c r="G6" s="9">
        <f t="shared" si="15"/>
        <v>0</v>
      </c>
      <c r="H6" s="9">
        <f t="shared" si="16"/>
        <v>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491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6900000</v>
      </c>
      <c r="F16" s="9">
        <f t="shared" ref="F16:F28" si="36">ROUND((E16/B16),0)</f>
        <v>17250</v>
      </c>
      <c r="G16" s="9">
        <f t="shared" ref="G16:G28" si="37">ROUND((E16/C16),0)</f>
        <v>14375</v>
      </c>
      <c r="H16" s="9">
        <f t="shared" ref="H16:H28" si="38">ROUND((E16/D16),0)</f>
        <v>11979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6900000</v>
      </c>
    </row>
    <row r="17" spans="1:24" x14ac:dyDescent="0.25">
      <c r="A17" s="4">
        <f t="shared" si="32"/>
        <v>0</v>
      </c>
      <c r="B17" s="4">
        <f t="shared" si="33"/>
        <v>560</v>
      </c>
      <c r="C17" s="4">
        <f t="shared" ref="C17:C28" si="41">B17*1.2</f>
        <v>672</v>
      </c>
      <c r="D17" s="4">
        <f t="shared" si="34"/>
        <v>806.4</v>
      </c>
      <c r="E17" s="5">
        <f t="shared" si="35"/>
        <v>9000000</v>
      </c>
      <c r="F17" s="9">
        <f t="shared" si="36"/>
        <v>16071</v>
      </c>
      <c r="G17" s="9">
        <f t="shared" si="37"/>
        <v>13393</v>
      </c>
      <c r="H17" s="9">
        <f t="shared" si="38"/>
        <v>11161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560</v>
      </c>
      <c r="R17" s="2">
        <v>9000000</v>
      </c>
    </row>
    <row r="18" spans="1:24" x14ac:dyDescent="0.25">
      <c r="A18" s="4">
        <f t="shared" si="32"/>
        <v>0</v>
      </c>
      <c r="B18" s="4">
        <f t="shared" si="33"/>
        <v>750</v>
      </c>
      <c r="C18" s="4">
        <f t="shared" si="41"/>
        <v>900</v>
      </c>
      <c r="D18" s="4">
        <f t="shared" si="34"/>
        <v>1080</v>
      </c>
      <c r="E18" s="5">
        <f t="shared" si="35"/>
        <v>11200000</v>
      </c>
      <c r="F18" s="9">
        <f t="shared" si="36"/>
        <v>14933</v>
      </c>
      <c r="G18" s="9">
        <f t="shared" si="37"/>
        <v>12444</v>
      </c>
      <c r="H18" s="9">
        <f t="shared" si="38"/>
        <v>10370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750</v>
      </c>
      <c r="R18" s="2">
        <v>11200000</v>
      </c>
    </row>
    <row r="19" spans="1:24" s="46" customFormat="1" x14ac:dyDescent="0.25">
      <c r="A19" s="44">
        <f t="shared" si="32"/>
        <v>0</v>
      </c>
      <c r="B19" s="44">
        <f t="shared" si="33"/>
        <v>400</v>
      </c>
      <c r="C19" s="44">
        <f t="shared" si="41"/>
        <v>480</v>
      </c>
      <c r="D19" s="44">
        <f t="shared" si="34"/>
        <v>576</v>
      </c>
      <c r="E19" s="45">
        <f t="shared" si="35"/>
        <v>8500000</v>
      </c>
      <c r="F19" s="44">
        <f t="shared" si="36"/>
        <v>21250</v>
      </c>
      <c r="G19" s="44">
        <f t="shared" si="37"/>
        <v>17708</v>
      </c>
      <c r="H19" s="44">
        <f t="shared" si="38"/>
        <v>14757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400</v>
      </c>
      <c r="R19" s="47">
        <v>8500000</v>
      </c>
    </row>
    <row r="20" spans="1:24" x14ac:dyDescent="0.25">
      <c r="A20" s="4">
        <f t="shared" si="32"/>
        <v>0</v>
      </c>
      <c r="B20" s="4">
        <f t="shared" si="33"/>
        <v>416</v>
      </c>
      <c r="C20" s="4">
        <f t="shared" si="41"/>
        <v>499.2</v>
      </c>
      <c r="D20" s="4">
        <f t="shared" si="34"/>
        <v>599.04</v>
      </c>
      <c r="E20" s="5">
        <f t="shared" si="35"/>
        <v>9900000</v>
      </c>
      <c r="F20" s="9">
        <f t="shared" si="36"/>
        <v>23798</v>
      </c>
      <c r="G20" s="9">
        <f t="shared" si="37"/>
        <v>19832</v>
      </c>
      <c r="H20" s="9">
        <f t="shared" si="38"/>
        <v>16526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416</v>
      </c>
      <c r="R20" s="2">
        <v>9900000</v>
      </c>
    </row>
    <row r="21" spans="1:24" s="46" customFormat="1" x14ac:dyDescent="0.25">
      <c r="A21" s="44">
        <f t="shared" si="32"/>
        <v>0</v>
      </c>
      <c r="B21" s="44">
        <f t="shared" si="33"/>
        <v>296</v>
      </c>
      <c r="C21" s="44">
        <f t="shared" si="41"/>
        <v>355.2</v>
      </c>
      <c r="D21" s="44">
        <f t="shared" si="34"/>
        <v>426.23999999999995</v>
      </c>
      <c r="E21" s="45">
        <f t="shared" si="35"/>
        <v>6800000</v>
      </c>
      <c r="F21" s="44">
        <f t="shared" si="36"/>
        <v>22973</v>
      </c>
      <c r="G21" s="44">
        <f t="shared" si="37"/>
        <v>19144</v>
      </c>
      <c r="H21" s="44">
        <f t="shared" si="38"/>
        <v>15953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296</v>
      </c>
      <c r="R21" s="47">
        <v>6800000</v>
      </c>
    </row>
    <row r="22" spans="1:24" x14ac:dyDescent="0.25">
      <c r="A22" s="4">
        <f t="shared" ref="A22:A24" si="42">N22</f>
        <v>0</v>
      </c>
      <c r="B22" s="4">
        <f t="shared" ref="B22:B24" si="43">Q22</f>
        <v>307</v>
      </c>
      <c r="C22" s="4">
        <f t="shared" ref="C22:C24" si="44">B22*1.2</f>
        <v>368.4</v>
      </c>
      <c r="D22" s="4">
        <f t="shared" ref="D22:D24" si="45">C22*1.2</f>
        <v>442.08</v>
      </c>
      <c r="E22" s="5">
        <f t="shared" ref="E22:E24" si="46">R22</f>
        <v>5500000</v>
      </c>
      <c r="F22" s="9">
        <f t="shared" ref="F22:F24" si="47">ROUND((E22/B22),0)</f>
        <v>17915</v>
      </c>
      <c r="G22" s="9">
        <f t="shared" ref="G22:G24" si="48">ROUND((E22/C22),0)</f>
        <v>14929</v>
      </c>
      <c r="H22" s="9">
        <f t="shared" ref="H22:H24" si="49">ROUND((E22/D22),0)</f>
        <v>12441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307</v>
      </c>
      <c r="R22" s="2">
        <v>5500000</v>
      </c>
    </row>
    <row r="23" spans="1:24" x14ac:dyDescent="0.25">
      <c r="A23" s="4">
        <f t="shared" si="42"/>
        <v>0</v>
      </c>
      <c r="B23" s="4">
        <f t="shared" si="43"/>
        <v>270.83333333333337</v>
      </c>
      <c r="C23" s="4">
        <f t="shared" si="44"/>
        <v>325.00000000000006</v>
      </c>
      <c r="D23" s="4">
        <f t="shared" si="45"/>
        <v>390.00000000000006</v>
      </c>
      <c r="E23" s="5">
        <f t="shared" si="46"/>
        <v>8500000</v>
      </c>
      <c r="F23" s="9">
        <f t="shared" si="47"/>
        <v>31385</v>
      </c>
      <c r="G23" s="9">
        <f t="shared" si="48"/>
        <v>26154</v>
      </c>
      <c r="H23" s="9">
        <f t="shared" si="49"/>
        <v>21795</v>
      </c>
      <c r="I23" s="4" t="e">
        <f>#REF!</f>
        <v>#REF!</v>
      </c>
      <c r="J23" s="4">
        <f t="shared" si="50"/>
        <v>0</v>
      </c>
      <c r="O23">
        <v>0</v>
      </c>
      <c r="P23">
        <v>325</v>
      </c>
      <c r="Q23">
        <f t="shared" ref="Q23:Q24" si="52">P23/1.2</f>
        <v>270.83333333333337</v>
      </c>
      <c r="R23" s="2">
        <v>8500000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40</v>
      </c>
      <c r="F32" s="7">
        <v>38.5</v>
      </c>
      <c r="G32" s="6">
        <f>F32*10.764</f>
        <v>414.41399999999999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6.29</v>
      </c>
      <c r="G33" s="6">
        <f t="shared" ref="G33:G34" si="53">F33*10.764</f>
        <v>67.705559999999991</v>
      </c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5:25" ht="15.75" x14ac:dyDescent="0.25">
      <c r="G34" s="6">
        <f t="shared" si="53"/>
        <v>0</v>
      </c>
      <c r="S34" s="10"/>
      <c r="T34" s="10"/>
      <c r="U34" s="17" t="s">
        <v>18</v>
      </c>
      <c r="V34" s="23"/>
      <c r="W34" s="24">
        <f>W35-W33</f>
        <v>56</v>
      </c>
      <c r="X34" s="31">
        <v>2020</v>
      </c>
      <c r="Y34" t="s">
        <v>42</v>
      </c>
    </row>
    <row r="35" spans="5:25" ht="15.75" x14ac:dyDescent="0.25">
      <c r="G35">
        <f>SUM(G32:G34)</f>
        <v>482.11955999999998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482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8676000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7808400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6940800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1205000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18075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6:U18"/>
  <sheetViews>
    <sheetView zoomScaleNormal="100" workbookViewId="0">
      <selection activeCell="U19" sqref="U19"/>
    </sheetView>
  </sheetViews>
  <sheetFormatPr defaultRowHeight="15" x14ac:dyDescent="0.25"/>
  <sheetData>
    <row r="16" spans="20:20" x14ac:dyDescent="0.25">
      <c r="T16">
        <v>38.630000000000003</v>
      </c>
    </row>
    <row r="17" spans="20:21" x14ac:dyDescent="0.25">
      <c r="T17">
        <v>7.02</v>
      </c>
    </row>
    <row r="18" spans="20:21" x14ac:dyDescent="0.25">
      <c r="T18">
        <f>SUM(T16:T17)</f>
        <v>45.650000000000006</v>
      </c>
      <c r="U18">
        <f>T18*10.764</f>
        <v>491.37660000000005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14" sqref="V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4:T19"/>
  <sheetViews>
    <sheetView zoomScaleNormal="100" workbookViewId="0">
      <selection activeCell="T15" sqref="T15"/>
    </sheetView>
  </sheetViews>
  <sheetFormatPr defaultRowHeight="15" x14ac:dyDescent="0.25"/>
  <sheetData>
    <row r="14" spans="19:20" x14ac:dyDescent="0.25">
      <c r="S14">
        <v>38.630000000000003</v>
      </c>
      <c r="T14">
        <f>S14*10.764</f>
        <v>415.81331999999998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23:U23"/>
  <sheetViews>
    <sheetView zoomScaleNormal="100" workbookViewId="0">
      <selection activeCell="Y31" sqref="Y31"/>
    </sheetView>
  </sheetViews>
  <sheetFormatPr defaultRowHeight="15" x14ac:dyDescent="0.25"/>
  <sheetData>
    <row r="23" spans="20:21" x14ac:dyDescent="0.25">
      <c r="T23">
        <v>27.49</v>
      </c>
      <c r="U23">
        <f>T23*10.764</f>
        <v>295.90235999999999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A14:AB16"/>
  <sheetViews>
    <sheetView topLeftCell="F4" zoomScaleNormal="100" workbookViewId="0">
      <selection activeCell="AB17" sqref="AB17"/>
    </sheetView>
  </sheetViews>
  <sheetFormatPr defaultRowHeight="15" x14ac:dyDescent="0.25"/>
  <sheetData>
    <row r="14" spans="27:28" x14ac:dyDescent="0.25">
      <c r="AA14">
        <v>27.49</v>
      </c>
    </row>
    <row r="15" spans="27:28" x14ac:dyDescent="0.25">
      <c r="AA15">
        <v>4.32</v>
      </c>
    </row>
    <row r="16" spans="27:28" x14ac:dyDescent="0.25">
      <c r="AA16">
        <f>SUM(AA14:AA15)</f>
        <v>31.81</v>
      </c>
      <c r="AB16">
        <f>AA16*10.764</f>
        <v>342.40283999999997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3"/>
  <sheetViews>
    <sheetView workbookViewId="0">
      <selection activeCell="T24" sqref="T24"/>
    </sheetView>
  </sheetViews>
  <sheetFormatPr defaultRowHeight="15" x14ac:dyDescent="0.25"/>
  <sheetData>
    <row r="1" spans="1:1" x14ac:dyDescent="0.25">
      <c r="A1" s="6"/>
    </row>
    <row r="21" spans="19:20" x14ac:dyDescent="0.25">
      <c r="S21">
        <v>38.630000000000003</v>
      </c>
    </row>
    <row r="22" spans="19:20" x14ac:dyDescent="0.25">
      <c r="S22">
        <v>7.02</v>
      </c>
    </row>
    <row r="23" spans="19:20" x14ac:dyDescent="0.25">
      <c r="S23">
        <f>SUM(S21:S22)</f>
        <v>45.650000000000006</v>
      </c>
      <c r="T23">
        <f>S23*10.764</f>
        <v>491.37660000000005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4:U16"/>
  <sheetViews>
    <sheetView zoomScaleNormal="100" workbookViewId="0">
      <selection activeCell="U17" sqref="U17"/>
    </sheetView>
  </sheetViews>
  <sheetFormatPr defaultRowHeight="15" x14ac:dyDescent="0.25"/>
  <sheetData>
    <row r="14" spans="20:21" x14ac:dyDescent="0.25">
      <c r="T14">
        <v>27.49</v>
      </c>
    </row>
    <row r="15" spans="20:21" x14ac:dyDescent="0.25">
      <c r="T15">
        <v>4.32</v>
      </c>
    </row>
    <row r="16" spans="20:21" x14ac:dyDescent="0.25">
      <c r="T16">
        <f>SUM(T14:T15)</f>
        <v>31.81</v>
      </c>
      <c r="U16">
        <f>T16*10.764</f>
        <v>342.40283999999997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2024-08-22T10:01:30Z</dcterms:modified>
</cp:coreProperties>
</file>